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847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0" l="1"/>
  <c r="L81" i="20"/>
  <c r="K81" i="20"/>
  <c r="J81" i="20"/>
  <c r="I81" i="20"/>
  <c r="H81" i="20"/>
  <c r="G81" i="20"/>
  <c r="F81" i="20"/>
  <c r="E81" i="20"/>
  <c r="M78" i="20"/>
  <c r="M77" i="20" s="1"/>
  <c r="L78" i="20"/>
  <c r="K78" i="20"/>
  <c r="J78" i="20"/>
  <c r="J77" i="20" s="1"/>
  <c r="I78" i="20"/>
  <c r="I77" i="20" s="1"/>
  <c r="H78" i="20"/>
  <c r="G78" i="20"/>
  <c r="F78" i="20"/>
  <c r="F77" i="20" s="1"/>
  <c r="E78" i="20"/>
  <c r="E77" i="20" s="1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K65" i="20"/>
  <c r="J65" i="20"/>
  <c r="J64" i="20" s="1"/>
  <c r="I65" i="20"/>
  <c r="I64" i="20" s="1"/>
  <c r="H65" i="20"/>
  <c r="G65" i="20"/>
  <c r="F65" i="20"/>
  <c r="F64" i="20" s="1"/>
  <c r="E65" i="20"/>
  <c r="E64" i="20" s="1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K53" i="20"/>
  <c r="J53" i="20"/>
  <c r="J52" i="20" s="1"/>
  <c r="J51" i="20" s="1"/>
  <c r="I53" i="20"/>
  <c r="I52" i="20" s="1"/>
  <c r="H53" i="20"/>
  <c r="G53" i="20"/>
  <c r="F53" i="20"/>
  <c r="F52" i="20" s="1"/>
  <c r="F51" i="20" s="1"/>
  <c r="E53" i="20"/>
  <c r="E52" i="20" s="1"/>
  <c r="L52" i="20"/>
  <c r="K52" i="20"/>
  <c r="K51" i="20" s="1"/>
  <c r="H52" i="20"/>
  <c r="G52" i="20"/>
  <c r="G51" i="20" s="1"/>
  <c r="L51" i="20"/>
  <c r="H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K5" i="20"/>
  <c r="K4" i="20" s="1"/>
  <c r="J5" i="20"/>
  <c r="J4" i="20" s="1"/>
  <c r="I5" i="20"/>
  <c r="H5" i="20"/>
  <c r="G5" i="20"/>
  <c r="G4" i="20" s="1"/>
  <c r="G92" i="20" s="1"/>
  <c r="F5" i="20"/>
  <c r="F4" i="20" s="1"/>
  <c r="E5" i="20"/>
  <c r="M4" i="20"/>
  <c r="L4" i="20"/>
  <c r="L92" i="20" s="1"/>
  <c r="I4" i="20"/>
  <c r="H4" i="20"/>
  <c r="H92" i="20" s="1"/>
  <c r="E4" i="20"/>
  <c r="M81" i="19"/>
  <c r="L81" i="19"/>
  <c r="K81" i="19"/>
  <c r="J81" i="19"/>
  <c r="I81" i="19"/>
  <c r="H81" i="19"/>
  <c r="G81" i="19"/>
  <c r="F81" i="19"/>
  <c r="E81" i="19"/>
  <c r="M78" i="19"/>
  <c r="L78" i="19"/>
  <c r="K78" i="19"/>
  <c r="K77" i="19" s="1"/>
  <c r="J78" i="19"/>
  <c r="J77" i="19" s="1"/>
  <c r="I78" i="19"/>
  <c r="H78" i="19"/>
  <c r="G78" i="19"/>
  <c r="G77" i="19" s="1"/>
  <c r="F78" i="19"/>
  <c r="F77" i="19" s="1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K65" i="19"/>
  <c r="K64" i="19" s="1"/>
  <c r="J65" i="19"/>
  <c r="J64" i="19" s="1"/>
  <c r="I65" i="19"/>
  <c r="H65" i="19"/>
  <c r="G65" i="19"/>
  <c r="G64" i="19" s="1"/>
  <c r="F65" i="19"/>
  <c r="F64" i="19" s="1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K52" i="19" s="1"/>
  <c r="K51" i="19" s="1"/>
  <c r="J53" i="19"/>
  <c r="J52" i="19" s="1"/>
  <c r="J51" i="19" s="1"/>
  <c r="I53" i="19"/>
  <c r="H53" i="19"/>
  <c r="G53" i="19"/>
  <c r="G52" i="19" s="1"/>
  <c r="G51" i="19" s="1"/>
  <c r="F53" i="19"/>
  <c r="F52" i="19" s="1"/>
  <c r="F51" i="19" s="1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I47" i="19"/>
  <c r="H47" i="19"/>
  <c r="G47" i="19"/>
  <c r="F47" i="19"/>
  <c r="F4" i="19" s="1"/>
  <c r="E47" i="19"/>
  <c r="M8" i="19"/>
  <c r="L8" i="19"/>
  <c r="K8" i="19"/>
  <c r="J8" i="19"/>
  <c r="I8" i="19"/>
  <c r="H8" i="19"/>
  <c r="G8" i="19"/>
  <c r="F8" i="19"/>
  <c r="E8" i="19"/>
  <c r="M5" i="19"/>
  <c r="L5" i="19"/>
  <c r="L4" i="19" s="1"/>
  <c r="K5" i="19"/>
  <c r="K4" i="19" s="1"/>
  <c r="J5" i="19"/>
  <c r="I5" i="19"/>
  <c r="H5" i="19"/>
  <c r="H4" i="19" s="1"/>
  <c r="H92" i="19" s="1"/>
  <c r="G5" i="19"/>
  <c r="G4" i="19" s="1"/>
  <c r="F5" i="19"/>
  <c r="E5" i="19"/>
  <c r="M4" i="19"/>
  <c r="M92" i="19" s="1"/>
  <c r="I4" i="19"/>
  <c r="I92" i="19" s="1"/>
  <c r="E4" i="19"/>
  <c r="E92" i="19" s="1"/>
  <c r="M81" i="18"/>
  <c r="L81" i="18"/>
  <c r="K81" i="18"/>
  <c r="J81" i="18"/>
  <c r="I81" i="18"/>
  <c r="H81" i="18"/>
  <c r="G81" i="18"/>
  <c r="F81" i="18"/>
  <c r="E81" i="18"/>
  <c r="M78" i="18"/>
  <c r="L78" i="18"/>
  <c r="L77" i="18" s="1"/>
  <c r="K78" i="18"/>
  <c r="K77" i="18" s="1"/>
  <c r="J78" i="18"/>
  <c r="I78" i="18"/>
  <c r="H78" i="18"/>
  <c r="H77" i="18" s="1"/>
  <c r="G78" i="18"/>
  <c r="G77" i="18" s="1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L64" i="18" s="1"/>
  <c r="K65" i="18"/>
  <c r="K64" i="18" s="1"/>
  <c r="J65" i="18"/>
  <c r="I65" i="18"/>
  <c r="H65" i="18"/>
  <c r="H64" i="18" s="1"/>
  <c r="G65" i="18"/>
  <c r="G64" i="18" s="1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L52" i="18" s="1"/>
  <c r="L51" i="18" s="1"/>
  <c r="K53" i="18"/>
  <c r="K52" i="18" s="1"/>
  <c r="K51" i="18" s="1"/>
  <c r="J53" i="18"/>
  <c r="I53" i="18"/>
  <c r="H53" i="18"/>
  <c r="H52" i="18" s="1"/>
  <c r="H51" i="18" s="1"/>
  <c r="G53" i="18"/>
  <c r="G52" i="18" s="1"/>
  <c r="G51" i="18" s="1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K8" i="18"/>
  <c r="J8" i="18"/>
  <c r="I8" i="18"/>
  <c r="H8" i="18"/>
  <c r="G8" i="18"/>
  <c r="F8" i="18"/>
  <c r="E8" i="18"/>
  <c r="M5" i="18"/>
  <c r="M4" i="18" s="1"/>
  <c r="M92" i="18" s="1"/>
  <c r="L5" i="18"/>
  <c r="L4" i="18" s="1"/>
  <c r="L92" i="18" s="1"/>
  <c r="K5" i="18"/>
  <c r="J5" i="18"/>
  <c r="I5" i="18"/>
  <c r="I4" i="18" s="1"/>
  <c r="I92" i="18" s="1"/>
  <c r="H5" i="18"/>
  <c r="H4" i="18" s="1"/>
  <c r="H92" i="18" s="1"/>
  <c r="G5" i="18"/>
  <c r="F5" i="18"/>
  <c r="E5" i="18"/>
  <c r="E4" i="18" s="1"/>
  <c r="E92" i="18" s="1"/>
  <c r="J4" i="18"/>
  <c r="J92" i="18" s="1"/>
  <c r="F4" i="18"/>
  <c r="F92" i="18" s="1"/>
  <c r="M81" i="17"/>
  <c r="L81" i="17"/>
  <c r="K81" i="17"/>
  <c r="J81" i="17"/>
  <c r="I81" i="17"/>
  <c r="H81" i="17"/>
  <c r="G81" i="17"/>
  <c r="F81" i="17"/>
  <c r="E81" i="17"/>
  <c r="M78" i="17"/>
  <c r="M77" i="17" s="1"/>
  <c r="L78" i="17"/>
  <c r="L77" i="17" s="1"/>
  <c r="K78" i="17"/>
  <c r="J78" i="17"/>
  <c r="I78" i="17"/>
  <c r="I77" i="17" s="1"/>
  <c r="H78" i="17"/>
  <c r="H77" i="17" s="1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M64" i="17" s="1"/>
  <c r="L65" i="17"/>
  <c r="L64" i="17" s="1"/>
  <c r="K65" i="17"/>
  <c r="J65" i="17"/>
  <c r="I65" i="17"/>
  <c r="I64" i="17" s="1"/>
  <c r="H65" i="17"/>
  <c r="H64" i="17" s="1"/>
  <c r="G65" i="17"/>
  <c r="F65" i="17"/>
  <c r="E65" i="17"/>
  <c r="E64" i="17" s="1"/>
  <c r="K64" i="17"/>
  <c r="J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M52" i="17" s="1"/>
  <c r="L53" i="17"/>
  <c r="L52" i="17" s="1"/>
  <c r="K53" i="17"/>
  <c r="J53" i="17"/>
  <c r="I53" i="17"/>
  <c r="I52" i="17" s="1"/>
  <c r="H53" i="17"/>
  <c r="H52" i="17" s="1"/>
  <c r="G53" i="17"/>
  <c r="F53" i="17"/>
  <c r="E53" i="17"/>
  <c r="E52" i="17" s="1"/>
  <c r="K52" i="17"/>
  <c r="J52" i="17"/>
  <c r="J51" i="17" s="1"/>
  <c r="G52" i="17"/>
  <c r="F52" i="17"/>
  <c r="F51" i="17" s="1"/>
  <c r="K51" i="17"/>
  <c r="G51" i="17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L5" i="17"/>
  <c r="K5" i="17"/>
  <c r="J5" i="17"/>
  <c r="J4" i="17" s="1"/>
  <c r="I5" i="17"/>
  <c r="I4" i="17" s="1"/>
  <c r="H5" i="17"/>
  <c r="G5" i="17"/>
  <c r="F5" i="17"/>
  <c r="F4" i="17" s="1"/>
  <c r="F92" i="17" s="1"/>
  <c r="E5" i="17"/>
  <c r="E4" i="17" s="1"/>
  <c r="K4" i="17"/>
  <c r="K92" i="17" s="1"/>
  <c r="G4" i="17"/>
  <c r="G92" i="17" s="1"/>
  <c r="M81" i="16"/>
  <c r="L81" i="16"/>
  <c r="K81" i="16"/>
  <c r="J81" i="16"/>
  <c r="I81" i="16"/>
  <c r="H81" i="16"/>
  <c r="G81" i="16"/>
  <c r="F81" i="16"/>
  <c r="E81" i="16"/>
  <c r="M78" i="16"/>
  <c r="M77" i="16" s="1"/>
  <c r="L78" i="16"/>
  <c r="K78" i="16"/>
  <c r="J78" i="16"/>
  <c r="J77" i="16" s="1"/>
  <c r="I78" i="16"/>
  <c r="I77" i="16" s="1"/>
  <c r="H78" i="16"/>
  <c r="G78" i="16"/>
  <c r="F78" i="16"/>
  <c r="F77" i="16" s="1"/>
  <c r="E78" i="16"/>
  <c r="E77" i="16" s="1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M64" i="16" s="1"/>
  <c r="L65" i="16"/>
  <c r="K65" i="16"/>
  <c r="J65" i="16"/>
  <c r="J64" i="16" s="1"/>
  <c r="I65" i="16"/>
  <c r="I64" i="16" s="1"/>
  <c r="H65" i="16"/>
  <c r="G65" i="16"/>
  <c r="F65" i="16"/>
  <c r="F64" i="16" s="1"/>
  <c r="E65" i="16"/>
  <c r="E64" i="16" s="1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M52" i="16" s="1"/>
  <c r="M51" i="16" s="1"/>
  <c r="L53" i="16"/>
  <c r="K53" i="16"/>
  <c r="J53" i="16"/>
  <c r="J52" i="16" s="1"/>
  <c r="J51" i="16" s="1"/>
  <c r="I53" i="16"/>
  <c r="I52" i="16" s="1"/>
  <c r="I51" i="16" s="1"/>
  <c r="H53" i="16"/>
  <c r="G53" i="16"/>
  <c r="F53" i="16"/>
  <c r="F52" i="16" s="1"/>
  <c r="F51" i="16" s="1"/>
  <c r="E53" i="16"/>
  <c r="E52" i="16" s="1"/>
  <c r="E51" i="16" s="1"/>
  <c r="L52" i="16"/>
  <c r="K52" i="16"/>
  <c r="K51" i="16" s="1"/>
  <c r="H52" i="16"/>
  <c r="G52" i="16"/>
  <c r="G51" i="16" s="1"/>
  <c r="L51" i="16"/>
  <c r="H51" i="16"/>
  <c r="M47" i="16"/>
  <c r="M4" i="16" s="1"/>
  <c r="M92" i="16" s="1"/>
  <c r="L47" i="16"/>
  <c r="K47" i="16"/>
  <c r="J47" i="16"/>
  <c r="I47" i="16"/>
  <c r="I4" i="16" s="1"/>
  <c r="I92" i="16" s="1"/>
  <c r="H47" i="16"/>
  <c r="G47" i="16"/>
  <c r="F47" i="16"/>
  <c r="E47" i="16"/>
  <c r="E4" i="16" s="1"/>
  <c r="E92" i="16" s="1"/>
  <c r="M8" i="16"/>
  <c r="L8" i="16"/>
  <c r="K8" i="16"/>
  <c r="J8" i="16"/>
  <c r="I8" i="16"/>
  <c r="H8" i="16"/>
  <c r="G8" i="16"/>
  <c r="F8" i="16"/>
  <c r="E8" i="16"/>
  <c r="M5" i="16"/>
  <c r="L5" i="16"/>
  <c r="K5" i="16"/>
  <c r="K4" i="16" s="1"/>
  <c r="K92" i="16" s="1"/>
  <c r="J5" i="16"/>
  <c r="J4" i="16" s="1"/>
  <c r="I5" i="16"/>
  <c r="H5" i="16"/>
  <c r="G5" i="16"/>
  <c r="G4" i="16" s="1"/>
  <c r="G92" i="16" s="1"/>
  <c r="F5" i="16"/>
  <c r="F4" i="16" s="1"/>
  <c r="E5" i="16"/>
  <c r="L4" i="16"/>
  <c r="L92" i="16" s="1"/>
  <c r="H4" i="16"/>
  <c r="H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L9" i="15" s="1"/>
  <c r="K10" i="15"/>
  <c r="J10" i="15"/>
  <c r="I10" i="15"/>
  <c r="I9" i="15" s="1"/>
  <c r="I40" i="15" s="1"/>
  <c r="H10" i="15"/>
  <c r="H9" i="15" s="1"/>
  <c r="G10" i="15"/>
  <c r="F10" i="15"/>
  <c r="E10" i="15"/>
  <c r="E9" i="15" s="1"/>
  <c r="E40" i="15" s="1"/>
  <c r="K9" i="15"/>
  <c r="J9" i="15"/>
  <c r="J40" i="15" s="1"/>
  <c r="G9" i="15"/>
  <c r="F9" i="15"/>
  <c r="F40" i="15" s="1"/>
  <c r="M4" i="15"/>
  <c r="L4" i="15"/>
  <c r="K4" i="15"/>
  <c r="K40" i="15" s="1"/>
  <c r="J4" i="15"/>
  <c r="I4" i="15"/>
  <c r="H4" i="15"/>
  <c r="G4" i="15"/>
  <c r="G40" i="15" s="1"/>
  <c r="F4" i="15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I26" i="13" s="1"/>
  <c r="H16" i="13"/>
  <c r="G16" i="13"/>
  <c r="F16" i="13"/>
  <c r="E16" i="13"/>
  <c r="E26" i="13" s="1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G4" i="13"/>
  <c r="G26" i="13" s="1"/>
  <c r="F4" i="13"/>
  <c r="F26" i="13" s="1"/>
  <c r="E4" i="13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K26" i="11" s="1"/>
  <c r="J16" i="11"/>
  <c r="I16" i="11"/>
  <c r="H16" i="11"/>
  <c r="G16" i="11"/>
  <c r="G26" i="11" s="1"/>
  <c r="F16" i="11"/>
  <c r="E16" i="11"/>
  <c r="D16" i="11"/>
  <c r="C16" i="11"/>
  <c r="C26" i="11" s="1"/>
  <c r="K8" i="11"/>
  <c r="J8" i="11"/>
  <c r="I8" i="11"/>
  <c r="H8" i="11"/>
  <c r="G8" i="11"/>
  <c r="F8" i="11"/>
  <c r="E8" i="11"/>
  <c r="D8" i="11"/>
  <c r="C8" i="11"/>
  <c r="K4" i="11"/>
  <c r="J4" i="11"/>
  <c r="I4" i="11"/>
  <c r="I26" i="11" s="1"/>
  <c r="H4" i="11"/>
  <c r="H26" i="11" s="1"/>
  <c r="G4" i="11"/>
  <c r="F4" i="1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I26" i="9" s="1"/>
  <c r="H16" i="9"/>
  <c r="G16" i="9"/>
  <c r="F16" i="9"/>
  <c r="E16" i="9"/>
  <c r="E26" i="9" s="1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J26" i="7" s="1"/>
  <c r="I16" i="7"/>
  <c r="H16" i="7"/>
  <c r="G16" i="7"/>
  <c r="F16" i="7"/>
  <c r="F26" i="7" s="1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H4" i="7"/>
  <c r="H26" i="7" s="1"/>
  <c r="G4" i="7"/>
  <c r="G26" i="7" s="1"/>
  <c r="F4" i="7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I4" i="4"/>
  <c r="I26" i="4" s="1"/>
  <c r="H4" i="4"/>
  <c r="H26" i="4" s="1"/>
  <c r="G4" i="4"/>
  <c r="F4" i="4"/>
  <c r="E4" i="4"/>
  <c r="E26" i="4" s="1"/>
  <c r="D4" i="4"/>
  <c r="D26" i="4" s="1"/>
  <c r="C4" i="4"/>
  <c r="F26" i="4" l="1"/>
  <c r="J26" i="4"/>
  <c r="H40" i="15"/>
  <c r="L40" i="15"/>
  <c r="J92" i="17"/>
  <c r="E51" i="17"/>
  <c r="I51" i="17"/>
  <c r="M51" i="17"/>
  <c r="L92" i="19"/>
  <c r="F92" i="19"/>
  <c r="J92" i="19"/>
  <c r="F92" i="20"/>
  <c r="J92" i="20"/>
  <c r="E51" i="20"/>
  <c r="I51" i="20"/>
  <c r="I92" i="20" s="1"/>
  <c r="M51" i="20"/>
  <c r="C26" i="4"/>
  <c r="G26" i="4"/>
  <c r="K26" i="4"/>
  <c r="F92" i="16"/>
  <c r="J92" i="16"/>
  <c r="K92" i="20"/>
  <c r="E92" i="20"/>
  <c r="M92" i="20"/>
  <c r="E92" i="17"/>
  <c r="I92" i="17"/>
  <c r="M92" i="17"/>
  <c r="H51" i="17"/>
  <c r="H92" i="17" s="1"/>
  <c r="L51" i="17"/>
  <c r="L92" i="17" s="1"/>
  <c r="G92" i="19"/>
  <c r="K92" i="19"/>
</calcChain>
</file>

<file path=xl/sharedStrings.xml><?xml version="1.0" encoding="utf-8"?>
<sst xmlns="http://schemas.openxmlformats.org/spreadsheetml/2006/main" count="7835" uniqueCount="184">
  <si>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</si>
  <si>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</si>
  <si>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</si>
  <si>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</si>
  <si>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</si>
  <si>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</si>
  <si>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</si>
  <si>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</si>
  <si>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</si>
  <si>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</si>
  <si>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</si>
  <si>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</si>
  <si>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</si>
  <si>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</si>
  <si>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</si>
  <si>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</si>
  <si>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</si>
  <si>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</si>
  <si>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</si>
  <si>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</si>
  <si>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</si>
  <si>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</si>
  <si>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</si>
  <si>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</si>
  <si>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</si>
  <si>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</si>
  <si>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</si>
  <si>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</si>
  <si>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</si>
  <si>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</si>
  <si>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</si>
  <si>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</si>
  <si>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</si>
  <si>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</si>
  <si>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</si>
  <si>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</si>
  <si>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</si>
  <si>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</si>
  <si>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</si>
  <si>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</si>
  <si>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</si>
  <si>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</si>
  <si>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</si>
  <si>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</si>
  <si>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</si>
  <si>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</si>
  <si>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</si>
  <si>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</si>
  <si>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</si>
  <si>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</si>
  <si>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</si>
  <si>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</si>
  <si>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</si>
  <si>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</si>
  <si>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</si>
  <si>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</si>
  <si>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</si>
  <si>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</si>
  <si>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</si>
  <si>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</si>
  <si>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</si>
  <si>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</si>
  <si>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</si>
  <si>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</si>
  <si>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</si>
  <si>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</si>
  <si>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</si>
  <si>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</si>
  <si>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</si>
  <si>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</si>
  <si>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</si>
  <si>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</si>
  <si>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</si>
  <si>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</si>
  <si>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</si>
  <si>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</si>
  <si>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</si>
  <si>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</si>
  <si>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</si>
  <si>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</si>
  <si>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</si>
  <si>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</si>
  <si>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</si>
  <si>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</si>
  <si>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</si>
  <si>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</si>
  <si>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</si>
  <si>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</si>
  <si>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</si>
  <si>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</si>
  <si>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</si>
  <si>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</si>
  <si>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</si>
  <si>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</si>
  <si>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</si>
  <si>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</si>
  <si>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</si>
  <si>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</si>
  <si>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</si>
  <si>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</si>
  <si>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</si>
  <si>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</si>
  <si>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</si>
  <si>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</si>
  <si>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</si>
  <si>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</si>
  <si>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</si>
  <si>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</si>
  <si>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</si>
  <si>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</si>
  <si>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</si>
  <si>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</si>
  <si>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</si>
  <si>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</si>
  <si>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</si>
  <si>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</si>
  <si>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</si>
  <si>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</si>
  <si>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</si>
  <si>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</si>
  <si>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</si>
  <si>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</si>
  <si>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</si>
  <si>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</si>
  <si>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</si>
  <si>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</si>
  <si>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</si>
  <si>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</si>
  <si>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Housing Needs, Research And Planning</t>
  </si>
  <si>
    <t>3. Housing Development</t>
  </si>
  <si>
    <t>4. Housing Assets Management Property Management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</si>
  <si>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</si>
  <si>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</si>
  <si>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</si>
  <si>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</si>
  <si>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</si>
  <si>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Administration</t>
  </si>
  <si>
    <t>1. Office Of The Mec</t>
  </si>
  <si>
    <t>2. Corporate Services</t>
  </si>
  <si>
    <t>2. Policy</t>
  </si>
  <si>
    <t>3. Planning</t>
  </si>
  <si>
    <t>4. Research</t>
  </si>
  <si>
    <t>5. 0</t>
  </si>
  <si>
    <t>6. 0</t>
  </si>
  <si>
    <t>7. 0</t>
  </si>
  <si>
    <t>8. 0</t>
  </si>
  <si>
    <t>9. 0</t>
  </si>
  <si>
    <t>10. 0</t>
  </si>
  <si>
    <t>11. 0</t>
  </si>
  <si>
    <t>12. 0</t>
  </si>
  <si>
    <t>13. 0</t>
  </si>
  <si>
    <t>14. 0</t>
  </si>
  <si>
    <t>15. 0</t>
  </si>
  <si>
    <t>2. Financial Interventions</t>
  </si>
  <si>
    <t>3. Incremental Interventions</t>
  </si>
  <si>
    <t>4. Social And Rental Intervention</t>
  </si>
  <si>
    <t>5. Rural Intervention</t>
  </si>
  <si>
    <t>2. Sales And Transfer Of Housing Properties</t>
  </si>
  <si>
    <t>3. Devolution Of Housing Properties</t>
  </si>
  <si>
    <t>4. Housing Properties Maintenance</t>
  </si>
  <si>
    <t>2012/13</t>
  </si>
  <si>
    <t>2011/12</t>
  </si>
  <si>
    <t>Table B.1: Specification of receipts: Housing</t>
  </si>
  <si>
    <t>Table B.2: Payments and estimates by economic classification: Housing</t>
  </si>
  <si>
    <t>2010/11</t>
  </si>
  <si>
    <t>2014/15</t>
  </si>
  <si>
    <t>2013/14</t>
  </si>
  <si>
    <t>2015/16</t>
  </si>
  <si>
    <t>2016/17</t>
  </si>
  <si>
    <t>Table 8.2: Summary of departmental receipts collection</t>
  </si>
  <si>
    <t>Table 8.3: Summary of payments and estimates by programme: Housing</t>
  </si>
  <si>
    <t>Table 8.4: Summary of provincial payments and estimates by economic classification: Housing</t>
  </si>
  <si>
    <t>Table 8.6: Summary of payments and estimates by sub-programme: Administration</t>
  </si>
  <si>
    <t>Table 8.7: Summary of payments and estimates by economic classification: Administration</t>
  </si>
  <si>
    <t>Table 8.8: Summary of payments and estimates by sub-programme: Housing Needs, Research And Planning</t>
  </si>
  <si>
    <t>Table 8.9: Summary of payments and estimates by economic classification: Housing Needs, Research And Planning</t>
  </si>
  <si>
    <t>Table 8.10: Summary of payments and estimates by sub-programme: Housing Development</t>
  </si>
  <si>
    <t>Table 8.11: Summary of payments and estimates by economic classification: Housing Development</t>
  </si>
  <si>
    <t>Table 8.12: Summary of payments and estimates by sub-programme: Housing Assets Management Property Management</t>
  </si>
  <si>
    <t>Table 8.13: Summary of payments and estimates by economic classification: Housing Assets Management Property Management</t>
  </si>
  <si>
    <t>Table B.2A: Payments and estimates by economic classification: Administration</t>
  </si>
  <si>
    <t>Table B.2B: Payments and estimates by economic classification: Housing Needs, Research And Planning</t>
  </si>
  <si>
    <t>Table B.2C: Payments and estimates by economic classification: Housing Development</t>
  </si>
  <si>
    <t>Table B.2D: Payments and estimates by economic classification: Housing Assets Management Property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</si>
</sst>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234</v>
      </c>
      <c r="D9" s="33">
        <v>595</v>
      </c>
      <c r="E9" s="33">
        <v>1825</v>
      </c>
      <c r="F9" s="32">
        <v>347</v>
      </c>
      <c r="G9" s="33">
        <v>347</v>
      </c>
      <c r="H9" s="34">
        <v>347</v>
      </c>
      <c r="I9" s="33">
        <v>376</v>
      </c>
      <c r="J9" s="33">
        <v>393</v>
      </c>
      <c r="K9" s="33">
        <v>413.82899999999995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132</v>
      </c>
      <c r="D12" s="33">
        <v>10</v>
      </c>
      <c r="E12" s="33">
        <v>0</v>
      </c>
      <c r="F12" s="32">
        <v>309</v>
      </c>
      <c r="G12" s="33">
        <v>0</v>
      </c>
      <c r="H12" s="34">
        <v>0</v>
      </c>
      <c r="I12" s="33">
        <v>329</v>
      </c>
      <c r="J12" s="33">
        <v>344</v>
      </c>
      <c r="K12" s="33">
        <v>362.23199999999997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838</v>
      </c>
      <c r="D14" s="36">
        <v>18856</v>
      </c>
      <c r="E14" s="36">
        <v>10876</v>
      </c>
      <c r="F14" s="35">
        <v>3313</v>
      </c>
      <c r="G14" s="36">
        <v>3313</v>
      </c>
      <c r="H14" s="37">
        <v>3313</v>
      </c>
      <c r="I14" s="36">
        <v>3530</v>
      </c>
      <c r="J14" s="36">
        <v>3692</v>
      </c>
      <c r="K14" s="36">
        <v>3887.6759999999999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1204</v>
      </c>
      <c r="D15" s="61">
        <f t="shared" ref="D15:K15" si="1">SUM(D5:D14)</f>
        <v>19461</v>
      </c>
      <c r="E15" s="61">
        <f t="shared" si="1"/>
        <v>12701</v>
      </c>
      <c r="F15" s="62">
        <f t="shared" si="1"/>
        <v>3969</v>
      </c>
      <c r="G15" s="61">
        <f t="shared" si="1"/>
        <v>3660</v>
      </c>
      <c r="H15" s="63">
        <f t="shared" si="1"/>
        <v>3660</v>
      </c>
      <c r="I15" s="61">
        <f t="shared" si="1"/>
        <v>4235</v>
      </c>
      <c r="J15" s="61">
        <f t="shared" si="1"/>
        <v>4429</v>
      </c>
      <c r="K15" s="61">
        <f t="shared" si="1"/>
        <v>4663.7370000000001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5" t="s">
        <v>136</v>
      </c>
      <c r="C4" s="33">
        <v>249889</v>
      </c>
      <c r="D4" s="33">
        <v>247525</v>
      </c>
      <c r="E4" s="33">
        <v>220968</v>
      </c>
      <c r="F4" s="27">
        <v>205929</v>
      </c>
      <c r="G4" s="28">
        <v>208722</v>
      </c>
      <c r="H4" s="29">
        <v>208872</v>
      </c>
      <c r="I4" s="33">
        <v>226164</v>
      </c>
      <c r="J4" s="33">
        <v>287665</v>
      </c>
      <c r="K4" s="33">
        <v>311015.245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128</v>
      </c>
      <c r="C5" s="33">
        <v>9497</v>
      </c>
      <c r="D5" s="33">
        <v>8694</v>
      </c>
      <c r="E5" s="33">
        <v>10821</v>
      </c>
      <c r="F5" s="32">
        <v>14422</v>
      </c>
      <c r="G5" s="33">
        <v>14522</v>
      </c>
      <c r="H5" s="34">
        <v>14612</v>
      </c>
      <c r="I5" s="33">
        <v>15788</v>
      </c>
      <c r="J5" s="33">
        <v>16558</v>
      </c>
      <c r="K5" s="33">
        <v>17435.574000000001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129</v>
      </c>
      <c r="C6" s="33">
        <v>3943050</v>
      </c>
      <c r="D6" s="33">
        <v>3844953</v>
      </c>
      <c r="E6" s="33">
        <v>4103039</v>
      </c>
      <c r="F6" s="32">
        <v>4317871</v>
      </c>
      <c r="G6" s="33">
        <v>4318121</v>
      </c>
      <c r="H6" s="34">
        <v>4315126</v>
      </c>
      <c r="I6" s="33">
        <v>4639859</v>
      </c>
      <c r="J6" s="33">
        <v>5251477</v>
      </c>
      <c r="K6" s="33">
        <v>5820106.2810000014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130</v>
      </c>
      <c r="C7" s="33">
        <v>98007</v>
      </c>
      <c r="D7" s="33">
        <v>85024</v>
      </c>
      <c r="E7" s="33">
        <v>86769</v>
      </c>
      <c r="F7" s="32">
        <v>78276</v>
      </c>
      <c r="G7" s="33">
        <v>78276</v>
      </c>
      <c r="H7" s="34">
        <v>78862</v>
      </c>
      <c r="I7" s="33">
        <v>86290</v>
      </c>
      <c r="J7" s="33">
        <v>92276</v>
      </c>
      <c r="K7" s="33">
        <v>97166.627999999997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131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4300443</v>
      </c>
      <c r="D19" s="46">
        <f t="shared" ref="D19:K19" si="1">SUM(D4:D18)</f>
        <v>4186196</v>
      </c>
      <c r="E19" s="46">
        <f t="shared" si="1"/>
        <v>4421597</v>
      </c>
      <c r="F19" s="47">
        <f t="shared" si="1"/>
        <v>4616498</v>
      </c>
      <c r="G19" s="46">
        <f t="shared" si="1"/>
        <v>4619641</v>
      </c>
      <c r="H19" s="48">
        <f t="shared" si="1"/>
        <v>4617472</v>
      </c>
      <c r="I19" s="46">
        <f t="shared" si="1"/>
        <v>4968101</v>
      </c>
      <c r="J19" s="46">
        <f t="shared" si="1"/>
        <v>5647976</v>
      </c>
      <c r="K19" s="46">
        <f t="shared" si="1"/>
        <v>6245723.7280000011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376691</v>
      </c>
      <c r="D4" s="20">
        <f t="shared" ref="D4:K4" si="0">SUM(D5:D7)</f>
        <v>340952</v>
      </c>
      <c r="E4" s="20">
        <f t="shared" si="0"/>
        <v>362337</v>
      </c>
      <c r="F4" s="21">
        <f t="shared" si="0"/>
        <v>427166</v>
      </c>
      <c r="G4" s="20">
        <f t="shared" si="0"/>
        <v>427309</v>
      </c>
      <c r="H4" s="22">
        <f t="shared" si="0"/>
        <v>427331</v>
      </c>
      <c r="I4" s="20">
        <f t="shared" si="0"/>
        <v>458729</v>
      </c>
      <c r="J4" s="20">
        <f t="shared" si="0"/>
        <v>488130</v>
      </c>
      <c r="K4" s="20">
        <f t="shared" si="0"/>
        <v>521882.8899999999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245651</v>
      </c>
      <c r="D5" s="28">
        <v>247082</v>
      </c>
      <c r="E5" s="28">
        <v>298769</v>
      </c>
      <c r="F5" s="27">
        <v>320437</v>
      </c>
      <c r="G5" s="28">
        <v>320580</v>
      </c>
      <c r="H5" s="29">
        <v>320580</v>
      </c>
      <c r="I5" s="28">
        <v>348460</v>
      </c>
      <c r="J5" s="28">
        <v>372402</v>
      </c>
      <c r="K5" s="29">
        <v>393149.30599999992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131040</v>
      </c>
      <c r="D6" s="33">
        <v>93870</v>
      </c>
      <c r="E6" s="33">
        <v>63568</v>
      </c>
      <c r="F6" s="32">
        <v>106729</v>
      </c>
      <c r="G6" s="33">
        <v>106729</v>
      </c>
      <c r="H6" s="34">
        <v>106751</v>
      </c>
      <c r="I6" s="33">
        <v>110269</v>
      </c>
      <c r="J6" s="33">
        <v>115728</v>
      </c>
      <c r="K6" s="34">
        <v>128733.58399999999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3918154</v>
      </c>
      <c r="D8" s="20">
        <f t="shared" ref="D8:K8" si="1">SUM(D9:D15)</f>
        <v>3831990</v>
      </c>
      <c r="E8" s="20">
        <f t="shared" si="1"/>
        <v>4047556</v>
      </c>
      <c r="F8" s="21">
        <f t="shared" si="1"/>
        <v>4178382</v>
      </c>
      <c r="G8" s="20">
        <f t="shared" si="1"/>
        <v>4181382</v>
      </c>
      <c r="H8" s="22">
        <f t="shared" si="1"/>
        <v>4178968</v>
      </c>
      <c r="I8" s="20">
        <f t="shared" si="1"/>
        <v>4497820</v>
      </c>
      <c r="J8" s="20">
        <f t="shared" si="1"/>
        <v>5147762</v>
      </c>
      <c r="K8" s="20">
        <f t="shared" si="1"/>
        <v>5711005.3860000009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282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3917872</v>
      </c>
      <c r="D15" s="36">
        <v>3831990</v>
      </c>
      <c r="E15" s="36">
        <v>4047556</v>
      </c>
      <c r="F15" s="35">
        <v>4178382</v>
      </c>
      <c r="G15" s="36">
        <v>4181382</v>
      </c>
      <c r="H15" s="37">
        <v>4178968</v>
      </c>
      <c r="I15" s="36">
        <v>4497820</v>
      </c>
      <c r="J15" s="36">
        <v>5147762</v>
      </c>
      <c r="K15" s="37">
        <v>5711005.3860000009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5598</v>
      </c>
      <c r="D16" s="20">
        <f t="shared" ref="D16:K16" si="2">SUM(D17:D23)</f>
        <v>13039</v>
      </c>
      <c r="E16" s="20">
        <f t="shared" si="2"/>
        <v>10460</v>
      </c>
      <c r="F16" s="21">
        <f t="shared" si="2"/>
        <v>10950</v>
      </c>
      <c r="G16" s="20">
        <f t="shared" si="2"/>
        <v>10950</v>
      </c>
      <c r="H16" s="22">
        <f t="shared" si="2"/>
        <v>11173</v>
      </c>
      <c r="I16" s="20">
        <f t="shared" si="2"/>
        <v>11552</v>
      </c>
      <c r="J16" s="20">
        <f t="shared" si="2"/>
        <v>12084</v>
      </c>
      <c r="K16" s="20">
        <f t="shared" si="2"/>
        <v>12835.451999999999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5359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5598</v>
      </c>
      <c r="D18" s="33">
        <v>9096</v>
      </c>
      <c r="E18" s="33">
        <v>5101</v>
      </c>
      <c r="F18" s="32">
        <v>10950</v>
      </c>
      <c r="G18" s="33">
        <v>10950</v>
      </c>
      <c r="H18" s="34">
        <v>10949</v>
      </c>
      <c r="I18" s="33">
        <v>11552</v>
      </c>
      <c r="J18" s="33">
        <v>12084</v>
      </c>
      <c r="K18" s="34">
        <v>12835.451999999999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3943</v>
      </c>
      <c r="E23" s="36">
        <v>0</v>
      </c>
      <c r="F23" s="35">
        <v>0</v>
      </c>
      <c r="G23" s="36">
        <v>0</v>
      </c>
      <c r="H23" s="37">
        <v>224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215</v>
      </c>
      <c r="E24" s="20">
        <v>1244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4300443</v>
      </c>
      <c r="D26" s="46">
        <f t="shared" ref="D26:K26" si="3">+D4+D8+D16+D24</f>
        <v>4186196</v>
      </c>
      <c r="E26" s="46">
        <f t="shared" si="3"/>
        <v>4421597</v>
      </c>
      <c r="F26" s="47">
        <f t="shared" si="3"/>
        <v>4616498</v>
      </c>
      <c r="G26" s="46">
        <f t="shared" si="3"/>
        <v>4619641</v>
      </c>
      <c r="H26" s="48">
        <f t="shared" si="3"/>
        <v>4617472</v>
      </c>
      <c r="I26" s="46">
        <f t="shared" si="3"/>
        <v>4968101</v>
      </c>
      <c r="J26" s="46">
        <f t="shared" si="3"/>
        <v>5647976</v>
      </c>
      <c r="K26" s="46">
        <f t="shared" si="3"/>
        <v>6245723.7280000001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137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249889</v>
      </c>
      <c r="D5" s="33">
        <v>247525</v>
      </c>
      <c r="E5" s="33">
        <v>220968</v>
      </c>
      <c r="F5" s="32">
        <v>205929</v>
      </c>
      <c r="G5" s="33">
        <v>208722</v>
      </c>
      <c r="H5" s="34">
        <v>208872</v>
      </c>
      <c r="I5" s="33">
        <v>226164</v>
      </c>
      <c r="J5" s="33">
        <v>287665</v>
      </c>
      <c r="K5" s="33">
        <v>311015.245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249889</v>
      </c>
      <c r="D19" s="46">
        <f t="shared" ref="D19:K19" si="1">SUM(D4:D18)</f>
        <v>247525</v>
      </c>
      <c r="E19" s="46">
        <f t="shared" si="1"/>
        <v>220968</v>
      </c>
      <c r="F19" s="47">
        <f t="shared" si="1"/>
        <v>205929</v>
      </c>
      <c r="G19" s="46">
        <f t="shared" si="1"/>
        <v>208722</v>
      </c>
      <c r="H19" s="48">
        <f t="shared" si="1"/>
        <v>208872</v>
      </c>
      <c r="I19" s="46">
        <f t="shared" si="1"/>
        <v>226164</v>
      </c>
      <c r="J19" s="46">
        <f t="shared" si="1"/>
        <v>287665</v>
      </c>
      <c r="K19" s="46">
        <f t="shared" si="1"/>
        <v>311015.245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240359</v>
      </c>
      <c r="D4" s="20">
        <f t="shared" ref="D4:K4" si="0">SUM(D5:D7)</f>
        <v>230850</v>
      </c>
      <c r="E4" s="20">
        <f t="shared" si="0"/>
        <v>212452</v>
      </c>
      <c r="F4" s="21">
        <f t="shared" si="0"/>
        <v>194856</v>
      </c>
      <c r="G4" s="20">
        <f t="shared" si="0"/>
        <v>197649</v>
      </c>
      <c r="H4" s="22">
        <f t="shared" si="0"/>
        <v>197575</v>
      </c>
      <c r="I4" s="20">
        <f t="shared" si="0"/>
        <v>214357</v>
      </c>
      <c r="J4" s="20">
        <f t="shared" si="0"/>
        <v>275281</v>
      </c>
      <c r="K4" s="20">
        <f t="shared" si="0"/>
        <v>297863.89299999998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131890</v>
      </c>
      <c r="D5" s="28">
        <v>151337</v>
      </c>
      <c r="E5" s="28">
        <v>153626</v>
      </c>
      <c r="F5" s="27">
        <v>122764</v>
      </c>
      <c r="G5" s="28">
        <v>122907</v>
      </c>
      <c r="H5" s="29">
        <v>122907</v>
      </c>
      <c r="I5" s="28">
        <v>138173</v>
      </c>
      <c r="J5" s="28">
        <v>196664</v>
      </c>
      <c r="K5" s="29">
        <v>208097.19199999998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108469</v>
      </c>
      <c r="D6" s="33">
        <v>79513</v>
      </c>
      <c r="E6" s="33">
        <v>58826</v>
      </c>
      <c r="F6" s="32">
        <v>72092</v>
      </c>
      <c r="G6" s="33">
        <v>74742</v>
      </c>
      <c r="H6" s="34">
        <v>74668</v>
      </c>
      <c r="I6" s="33">
        <v>76184</v>
      </c>
      <c r="J6" s="33">
        <v>78617</v>
      </c>
      <c r="K6" s="34">
        <v>89766.701000000001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3932</v>
      </c>
      <c r="D8" s="20">
        <f t="shared" ref="D8:K8" si="1">SUM(D9:D15)</f>
        <v>14864</v>
      </c>
      <c r="E8" s="20">
        <f t="shared" si="1"/>
        <v>2171</v>
      </c>
      <c r="F8" s="21">
        <f t="shared" si="1"/>
        <v>123</v>
      </c>
      <c r="G8" s="20">
        <f t="shared" si="1"/>
        <v>123</v>
      </c>
      <c r="H8" s="22">
        <f t="shared" si="1"/>
        <v>123</v>
      </c>
      <c r="I8" s="20">
        <f t="shared" si="1"/>
        <v>255</v>
      </c>
      <c r="J8" s="20">
        <f t="shared" si="1"/>
        <v>300</v>
      </c>
      <c r="K8" s="20">
        <f t="shared" si="1"/>
        <v>315.89999999999998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282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3650</v>
      </c>
      <c r="D15" s="36">
        <v>14864</v>
      </c>
      <c r="E15" s="36">
        <v>2171</v>
      </c>
      <c r="F15" s="35">
        <v>123</v>
      </c>
      <c r="G15" s="36">
        <v>123</v>
      </c>
      <c r="H15" s="37">
        <v>123</v>
      </c>
      <c r="I15" s="36">
        <v>255</v>
      </c>
      <c r="J15" s="36">
        <v>300</v>
      </c>
      <c r="K15" s="37">
        <v>315.89999999999998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5598</v>
      </c>
      <c r="D16" s="20">
        <f t="shared" ref="D16:K16" si="2">SUM(D17:D23)</f>
        <v>1596</v>
      </c>
      <c r="E16" s="20">
        <f t="shared" si="2"/>
        <v>5101</v>
      </c>
      <c r="F16" s="21">
        <f t="shared" si="2"/>
        <v>10950</v>
      </c>
      <c r="G16" s="20">
        <f t="shared" si="2"/>
        <v>10950</v>
      </c>
      <c r="H16" s="22">
        <f t="shared" si="2"/>
        <v>11174</v>
      </c>
      <c r="I16" s="20">
        <f t="shared" si="2"/>
        <v>11552</v>
      </c>
      <c r="J16" s="20">
        <f t="shared" si="2"/>
        <v>12084</v>
      </c>
      <c r="K16" s="20">
        <f t="shared" si="2"/>
        <v>12835.451999999999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5598</v>
      </c>
      <c r="D18" s="33">
        <v>1596</v>
      </c>
      <c r="E18" s="33">
        <v>5101</v>
      </c>
      <c r="F18" s="32">
        <v>10950</v>
      </c>
      <c r="G18" s="33">
        <v>10950</v>
      </c>
      <c r="H18" s="34">
        <v>10950</v>
      </c>
      <c r="I18" s="33">
        <v>11552</v>
      </c>
      <c r="J18" s="33">
        <v>12084</v>
      </c>
      <c r="K18" s="34">
        <v>12835.451999999999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224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215</v>
      </c>
      <c r="E24" s="20">
        <v>1244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249889</v>
      </c>
      <c r="D26" s="46">
        <f t="shared" ref="D26:K26" si="3">+D4+D8+D16+D24</f>
        <v>247525</v>
      </c>
      <c r="E26" s="46">
        <f t="shared" si="3"/>
        <v>220968</v>
      </c>
      <c r="F26" s="47">
        <f t="shared" si="3"/>
        <v>205929</v>
      </c>
      <c r="G26" s="46">
        <f t="shared" si="3"/>
        <v>208722</v>
      </c>
      <c r="H26" s="48">
        <f t="shared" si="3"/>
        <v>208872</v>
      </c>
      <c r="I26" s="46">
        <f t="shared" si="3"/>
        <v>226164</v>
      </c>
      <c r="J26" s="46">
        <f t="shared" si="3"/>
        <v>287665</v>
      </c>
      <c r="K26" s="46">
        <f t="shared" si="3"/>
        <v>311015.245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2921</v>
      </c>
      <c r="D4" s="33">
        <v>3107</v>
      </c>
      <c r="E4" s="33">
        <v>3631</v>
      </c>
      <c r="F4" s="27">
        <v>3964</v>
      </c>
      <c r="G4" s="28">
        <v>3964</v>
      </c>
      <c r="H4" s="29">
        <v>3968</v>
      </c>
      <c r="I4" s="33">
        <v>4375</v>
      </c>
      <c r="J4" s="33">
        <v>4575</v>
      </c>
      <c r="K4" s="33">
        <v>4817.4749999999995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139</v>
      </c>
      <c r="C5" s="33">
        <v>3451</v>
      </c>
      <c r="D5" s="33">
        <v>3194</v>
      </c>
      <c r="E5" s="33">
        <v>3650</v>
      </c>
      <c r="F5" s="32">
        <v>4097</v>
      </c>
      <c r="G5" s="33">
        <v>4097</v>
      </c>
      <c r="H5" s="34">
        <v>4102</v>
      </c>
      <c r="I5" s="33">
        <v>3847</v>
      </c>
      <c r="J5" s="33">
        <v>4224</v>
      </c>
      <c r="K5" s="33">
        <v>4447.8719999999994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140</v>
      </c>
      <c r="C6" s="33">
        <v>2598</v>
      </c>
      <c r="D6" s="33">
        <v>2376</v>
      </c>
      <c r="E6" s="33">
        <v>3540</v>
      </c>
      <c r="F6" s="32">
        <v>3099</v>
      </c>
      <c r="G6" s="33">
        <v>3199</v>
      </c>
      <c r="H6" s="34">
        <v>3280</v>
      </c>
      <c r="I6" s="33">
        <v>3928</v>
      </c>
      <c r="J6" s="33">
        <v>3954</v>
      </c>
      <c r="K6" s="33">
        <v>4163.5619999999999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141</v>
      </c>
      <c r="C7" s="33">
        <v>527</v>
      </c>
      <c r="D7" s="33">
        <v>17</v>
      </c>
      <c r="E7" s="33">
        <v>0</v>
      </c>
      <c r="F7" s="32">
        <v>3262</v>
      </c>
      <c r="G7" s="33">
        <v>3262</v>
      </c>
      <c r="H7" s="34">
        <v>3262</v>
      </c>
      <c r="I7" s="33">
        <v>3638</v>
      </c>
      <c r="J7" s="33">
        <v>3805</v>
      </c>
      <c r="K7" s="33">
        <v>4006.665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142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143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144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145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146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customHeight="1" x14ac:dyDescent="0.25">
      <c r="A13" s="25"/>
      <c r="B13" s="56" t="s">
        <v>147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1</v>
      </c>
    </row>
    <row r="14" spans="1:27" s="14" customFormat="1" ht="12.75" customHeight="1" x14ac:dyDescent="0.25">
      <c r="A14" s="25"/>
      <c r="B14" s="56" t="s">
        <v>148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1</v>
      </c>
    </row>
    <row r="15" spans="1:27" s="14" customFormat="1" ht="12.75" customHeight="1" x14ac:dyDescent="0.25">
      <c r="A15" s="25"/>
      <c r="B15" s="56" t="s">
        <v>149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1</v>
      </c>
    </row>
    <row r="16" spans="1:27" s="14" customFormat="1" ht="12.75" customHeight="1" x14ac:dyDescent="0.25">
      <c r="A16" s="31"/>
      <c r="B16" s="56" t="s">
        <v>150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1</v>
      </c>
    </row>
    <row r="17" spans="1:26" s="14" customFormat="1" ht="12.75" customHeight="1" x14ac:dyDescent="0.25">
      <c r="A17" s="31"/>
      <c r="B17" s="56" t="s">
        <v>151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1</v>
      </c>
    </row>
    <row r="18" spans="1:26" s="14" customFormat="1" ht="12.75" customHeight="1" x14ac:dyDescent="0.25">
      <c r="A18" s="25"/>
      <c r="B18" s="56" t="s">
        <v>152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1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9497</v>
      </c>
      <c r="D19" s="46">
        <f t="shared" ref="D19:K19" si="1">SUM(D4:D18)</f>
        <v>8694</v>
      </c>
      <c r="E19" s="46">
        <f t="shared" si="1"/>
        <v>10821</v>
      </c>
      <c r="F19" s="47">
        <f t="shared" si="1"/>
        <v>14422</v>
      </c>
      <c r="G19" s="46">
        <f t="shared" si="1"/>
        <v>14522</v>
      </c>
      <c r="H19" s="48">
        <f t="shared" si="1"/>
        <v>14612</v>
      </c>
      <c r="I19" s="46">
        <f t="shared" si="1"/>
        <v>15788</v>
      </c>
      <c r="J19" s="46">
        <f t="shared" si="1"/>
        <v>16558</v>
      </c>
      <c r="K19" s="46">
        <f t="shared" si="1"/>
        <v>17435.573999999997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8970</v>
      </c>
      <c r="D4" s="20">
        <f t="shared" ref="D4:K4" si="0">SUM(D5:D7)</f>
        <v>8694</v>
      </c>
      <c r="E4" s="20">
        <f t="shared" si="0"/>
        <v>10821</v>
      </c>
      <c r="F4" s="21">
        <f t="shared" si="0"/>
        <v>11160</v>
      </c>
      <c r="G4" s="20">
        <f t="shared" si="0"/>
        <v>11260</v>
      </c>
      <c r="H4" s="22">
        <f t="shared" si="0"/>
        <v>11350</v>
      </c>
      <c r="I4" s="20">
        <f t="shared" si="0"/>
        <v>12150</v>
      </c>
      <c r="J4" s="20">
        <f t="shared" si="0"/>
        <v>12753</v>
      </c>
      <c r="K4" s="20">
        <f t="shared" si="0"/>
        <v>13428.909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8120</v>
      </c>
      <c r="D5" s="28">
        <v>8681</v>
      </c>
      <c r="E5" s="28">
        <v>10759</v>
      </c>
      <c r="F5" s="27">
        <v>11016</v>
      </c>
      <c r="G5" s="28">
        <v>11016</v>
      </c>
      <c r="H5" s="29">
        <v>11016</v>
      </c>
      <c r="I5" s="28">
        <v>11720</v>
      </c>
      <c r="J5" s="28">
        <v>12260</v>
      </c>
      <c r="K5" s="29">
        <v>12909.779999999999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850</v>
      </c>
      <c r="D6" s="33">
        <v>13</v>
      </c>
      <c r="E6" s="33">
        <v>62</v>
      </c>
      <c r="F6" s="32">
        <v>144</v>
      </c>
      <c r="G6" s="33">
        <v>244</v>
      </c>
      <c r="H6" s="34">
        <v>334</v>
      </c>
      <c r="I6" s="33">
        <v>430</v>
      </c>
      <c r="J6" s="33">
        <v>493</v>
      </c>
      <c r="K6" s="34">
        <v>519.12899999999991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527</v>
      </c>
      <c r="D8" s="20">
        <f t="shared" ref="D8:K8" si="1">SUM(D9:D15)</f>
        <v>0</v>
      </c>
      <c r="E8" s="20">
        <f t="shared" si="1"/>
        <v>0</v>
      </c>
      <c r="F8" s="21">
        <f t="shared" si="1"/>
        <v>3262</v>
      </c>
      <c r="G8" s="20">
        <f t="shared" si="1"/>
        <v>3262</v>
      </c>
      <c r="H8" s="22">
        <f t="shared" si="1"/>
        <v>3262</v>
      </c>
      <c r="I8" s="20">
        <f t="shared" si="1"/>
        <v>3638</v>
      </c>
      <c r="J8" s="20">
        <f t="shared" si="1"/>
        <v>3805</v>
      </c>
      <c r="K8" s="20">
        <f t="shared" si="1"/>
        <v>4006.665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527</v>
      </c>
      <c r="D15" s="36">
        <v>0</v>
      </c>
      <c r="E15" s="36">
        <v>0</v>
      </c>
      <c r="F15" s="35">
        <v>3262</v>
      </c>
      <c r="G15" s="36">
        <v>3262</v>
      </c>
      <c r="H15" s="37">
        <v>3262</v>
      </c>
      <c r="I15" s="36">
        <v>3638</v>
      </c>
      <c r="J15" s="36">
        <v>3805</v>
      </c>
      <c r="K15" s="37">
        <v>4006.665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9497</v>
      </c>
      <c r="D26" s="46">
        <f t="shared" ref="D26:K26" si="3">+D4+D8+D16+D24</f>
        <v>8694</v>
      </c>
      <c r="E26" s="46">
        <f t="shared" si="3"/>
        <v>10821</v>
      </c>
      <c r="F26" s="47">
        <f t="shared" si="3"/>
        <v>14422</v>
      </c>
      <c r="G26" s="46">
        <f t="shared" si="3"/>
        <v>14522</v>
      </c>
      <c r="H26" s="48">
        <f t="shared" si="3"/>
        <v>14612</v>
      </c>
      <c r="I26" s="46">
        <f t="shared" si="3"/>
        <v>15788</v>
      </c>
      <c r="J26" s="46">
        <f t="shared" si="3"/>
        <v>16558</v>
      </c>
      <c r="K26" s="46">
        <f t="shared" si="3"/>
        <v>17435.574000000001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113381</v>
      </c>
      <c r="D4" s="33">
        <v>105336</v>
      </c>
      <c r="E4" s="33">
        <v>144423</v>
      </c>
      <c r="F4" s="27">
        <v>221150</v>
      </c>
      <c r="G4" s="28">
        <v>218400</v>
      </c>
      <c r="H4" s="29">
        <v>218399</v>
      </c>
      <c r="I4" s="33">
        <v>232222</v>
      </c>
      <c r="J4" s="33">
        <v>200096</v>
      </c>
      <c r="K4" s="33">
        <v>210590.08799999999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118369</v>
      </c>
      <c r="D5" s="33">
        <v>332858</v>
      </c>
      <c r="E5" s="33">
        <v>344887</v>
      </c>
      <c r="F5" s="32">
        <v>298924</v>
      </c>
      <c r="G5" s="33">
        <v>298924</v>
      </c>
      <c r="H5" s="34">
        <v>298930</v>
      </c>
      <c r="I5" s="33">
        <v>572059</v>
      </c>
      <c r="J5" s="33">
        <v>662842</v>
      </c>
      <c r="K5" s="33">
        <v>697972.62599999993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154</v>
      </c>
      <c r="C6" s="33">
        <v>3300422</v>
      </c>
      <c r="D6" s="33">
        <v>2687693</v>
      </c>
      <c r="E6" s="33">
        <v>2815026</v>
      </c>
      <c r="F6" s="32">
        <v>3106260</v>
      </c>
      <c r="G6" s="33">
        <v>3109260</v>
      </c>
      <c r="H6" s="34">
        <v>3106260</v>
      </c>
      <c r="I6" s="33">
        <v>3271974</v>
      </c>
      <c r="J6" s="33">
        <v>3814971</v>
      </c>
      <c r="K6" s="33">
        <v>4241237.4629999995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155</v>
      </c>
      <c r="C7" s="33">
        <v>352463</v>
      </c>
      <c r="D7" s="33">
        <v>607081</v>
      </c>
      <c r="E7" s="33">
        <v>518942</v>
      </c>
      <c r="F7" s="32">
        <v>624768</v>
      </c>
      <c r="G7" s="33">
        <v>624768</v>
      </c>
      <c r="H7" s="34">
        <v>624768</v>
      </c>
      <c r="I7" s="33">
        <v>503444</v>
      </c>
      <c r="J7" s="33">
        <v>529219</v>
      </c>
      <c r="K7" s="33">
        <v>623606.60699999996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156</v>
      </c>
      <c r="C8" s="33">
        <v>58415</v>
      </c>
      <c r="D8" s="33">
        <v>111985</v>
      </c>
      <c r="E8" s="33">
        <v>279761</v>
      </c>
      <c r="F8" s="32">
        <v>66769</v>
      </c>
      <c r="G8" s="33">
        <v>66769</v>
      </c>
      <c r="H8" s="34">
        <v>66769</v>
      </c>
      <c r="I8" s="33">
        <v>60160</v>
      </c>
      <c r="J8" s="33">
        <v>44349</v>
      </c>
      <c r="K8" s="33">
        <v>46699.496999999996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3943050</v>
      </c>
      <c r="D19" s="46">
        <f t="shared" ref="D19:K19" si="1">SUM(D4:D18)</f>
        <v>3844953</v>
      </c>
      <c r="E19" s="46">
        <f t="shared" si="1"/>
        <v>4103039</v>
      </c>
      <c r="F19" s="47">
        <f t="shared" si="1"/>
        <v>4317871</v>
      </c>
      <c r="G19" s="46">
        <f t="shared" si="1"/>
        <v>4318121</v>
      </c>
      <c r="H19" s="48">
        <f t="shared" si="1"/>
        <v>4315126</v>
      </c>
      <c r="I19" s="46">
        <f t="shared" si="1"/>
        <v>4639859</v>
      </c>
      <c r="J19" s="46">
        <f t="shared" si="1"/>
        <v>5251477</v>
      </c>
      <c r="K19" s="46">
        <f t="shared" si="1"/>
        <v>5820106.2809999995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113381</v>
      </c>
      <c r="D4" s="20">
        <f t="shared" ref="D4:K4" si="0">SUM(D5:D7)</f>
        <v>101393</v>
      </c>
      <c r="E4" s="20">
        <f t="shared" si="0"/>
        <v>139064</v>
      </c>
      <c r="F4" s="21">
        <f t="shared" si="0"/>
        <v>221150</v>
      </c>
      <c r="G4" s="20">
        <f t="shared" si="0"/>
        <v>218400</v>
      </c>
      <c r="H4" s="22">
        <f t="shared" si="0"/>
        <v>218406</v>
      </c>
      <c r="I4" s="20">
        <f t="shared" si="0"/>
        <v>232222</v>
      </c>
      <c r="J4" s="20">
        <f t="shared" si="0"/>
        <v>200096</v>
      </c>
      <c r="K4" s="20">
        <f t="shared" si="0"/>
        <v>210590.08799999999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91660</v>
      </c>
      <c r="D5" s="28">
        <v>87059</v>
      </c>
      <c r="E5" s="28">
        <v>134384</v>
      </c>
      <c r="F5" s="27">
        <v>186657</v>
      </c>
      <c r="G5" s="28">
        <v>186657</v>
      </c>
      <c r="H5" s="29">
        <v>186657</v>
      </c>
      <c r="I5" s="28">
        <v>198567</v>
      </c>
      <c r="J5" s="28">
        <v>163478</v>
      </c>
      <c r="K5" s="29">
        <v>172142.334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21721</v>
      </c>
      <c r="D6" s="33">
        <v>14334</v>
      </c>
      <c r="E6" s="33">
        <v>4680</v>
      </c>
      <c r="F6" s="32">
        <v>34493</v>
      </c>
      <c r="G6" s="33">
        <v>31743</v>
      </c>
      <c r="H6" s="34">
        <v>31749</v>
      </c>
      <c r="I6" s="33">
        <v>33655</v>
      </c>
      <c r="J6" s="33">
        <v>36618</v>
      </c>
      <c r="K6" s="34">
        <v>38447.754000000001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3829669</v>
      </c>
      <c r="D8" s="20">
        <f t="shared" ref="D8:K8" si="1">SUM(D9:D15)</f>
        <v>3739617</v>
      </c>
      <c r="E8" s="20">
        <f t="shared" si="1"/>
        <v>3958616</v>
      </c>
      <c r="F8" s="21">
        <f t="shared" si="1"/>
        <v>4096721</v>
      </c>
      <c r="G8" s="20">
        <f t="shared" si="1"/>
        <v>4099721</v>
      </c>
      <c r="H8" s="22">
        <f t="shared" si="1"/>
        <v>4096721</v>
      </c>
      <c r="I8" s="20">
        <f t="shared" si="1"/>
        <v>4407637</v>
      </c>
      <c r="J8" s="20">
        <f t="shared" si="1"/>
        <v>5051381</v>
      </c>
      <c r="K8" s="20">
        <f t="shared" si="1"/>
        <v>5609516.1930000009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3829669</v>
      </c>
      <c r="D15" s="36">
        <v>3739617</v>
      </c>
      <c r="E15" s="36">
        <v>3958616</v>
      </c>
      <c r="F15" s="35">
        <v>4096721</v>
      </c>
      <c r="G15" s="36">
        <v>4099721</v>
      </c>
      <c r="H15" s="37">
        <v>4096721</v>
      </c>
      <c r="I15" s="36">
        <v>4407637</v>
      </c>
      <c r="J15" s="36">
        <v>5051381</v>
      </c>
      <c r="K15" s="37">
        <v>5609516.1930000009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3943</v>
      </c>
      <c r="E16" s="20">
        <f t="shared" si="2"/>
        <v>5359</v>
      </c>
      <c r="F16" s="21">
        <f t="shared" si="2"/>
        <v>0</v>
      </c>
      <c r="G16" s="20">
        <f t="shared" si="2"/>
        <v>0</v>
      </c>
      <c r="H16" s="22">
        <f t="shared" si="2"/>
        <v>-1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5359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-1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3943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3943050</v>
      </c>
      <c r="D26" s="46">
        <f t="shared" ref="D26:K26" si="3">+D4+D8+D16+D24</f>
        <v>3844953</v>
      </c>
      <c r="E26" s="46">
        <f t="shared" si="3"/>
        <v>4103039</v>
      </c>
      <c r="F26" s="47">
        <f t="shared" si="3"/>
        <v>4317871</v>
      </c>
      <c r="G26" s="46">
        <f t="shared" si="3"/>
        <v>4318121</v>
      </c>
      <c r="H26" s="48">
        <f t="shared" si="3"/>
        <v>4315126</v>
      </c>
      <c r="I26" s="46">
        <f t="shared" si="3"/>
        <v>4639859</v>
      </c>
      <c r="J26" s="46">
        <f t="shared" si="3"/>
        <v>5251477</v>
      </c>
      <c r="K26" s="46">
        <f t="shared" si="3"/>
        <v>5820106.2810000014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13981</v>
      </c>
      <c r="D4" s="33">
        <v>7515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43357</v>
      </c>
      <c r="D5" s="33">
        <v>36695</v>
      </c>
      <c r="E5" s="33">
        <v>44876</v>
      </c>
      <c r="F5" s="32">
        <v>33576</v>
      </c>
      <c r="G5" s="33">
        <v>33576</v>
      </c>
      <c r="H5" s="34">
        <v>39247</v>
      </c>
      <c r="I5" s="33">
        <v>36590</v>
      </c>
      <c r="J5" s="33">
        <v>39576</v>
      </c>
      <c r="K5" s="33">
        <v>41673.527999999998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60</v>
      </c>
      <c r="D6" s="33">
        <v>0</v>
      </c>
      <c r="E6" s="33">
        <v>0</v>
      </c>
      <c r="F6" s="32">
        <v>1156</v>
      </c>
      <c r="G6" s="33">
        <v>1156</v>
      </c>
      <c r="H6" s="34">
        <v>1157</v>
      </c>
      <c r="I6" s="33">
        <v>1656</v>
      </c>
      <c r="J6" s="33">
        <v>2156</v>
      </c>
      <c r="K6" s="33">
        <v>2270.268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40609</v>
      </c>
      <c r="D7" s="33">
        <v>40814</v>
      </c>
      <c r="E7" s="33">
        <v>41893</v>
      </c>
      <c r="F7" s="32">
        <v>43544</v>
      </c>
      <c r="G7" s="33">
        <v>43544</v>
      </c>
      <c r="H7" s="34">
        <v>38458</v>
      </c>
      <c r="I7" s="33">
        <v>48044</v>
      </c>
      <c r="J7" s="33">
        <v>50544</v>
      </c>
      <c r="K7" s="33">
        <v>53222.831999999995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98007</v>
      </c>
      <c r="D19" s="46">
        <f t="shared" ref="D19:K19" si="1">SUM(D4:D18)</f>
        <v>85024</v>
      </c>
      <c r="E19" s="46">
        <f t="shared" si="1"/>
        <v>86769</v>
      </c>
      <c r="F19" s="47">
        <f t="shared" si="1"/>
        <v>78276</v>
      </c>
      <c r="G19" s="46">
        <f t="shared" si="1"/>
        <v>78276</v>
      </c>
      <c r="H19" s="48">
        <f t="shared" si="1"/>
        <v>78862</v>
      </c>
      <c r="I19" s="46">
        <f t="shared" si="1"/>
        <v>86290</v>
      </c>
      <c r="J19" s="46">
        <f t="shared" si="1"/>
        <v>92276</v>
      </c>
      <c r="K19" s="46">
        <f t="shared" si="1"/>
        <v>97166.627999999997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164</v>
      </c>
      <c r="D3" s="17" t="s">
        <v>161</v>
      </c>
      <c r="E3" s="17" t="s">
        <v>160</v>
      </c>
      <c r="F3" s="173" t="s">
        <v>166</v>
      </c>
      <c r="G3" s="174"/>
      <c r="H3" s="175"/>
      <c r="I3" s="17" t="s">
        <v>165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13981</v>
      </c>
      <c r="D4" s="20">
        <f t="shared" ref="D4:K4" si="0">SUM(D5:D7)</f>
        <v>15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13981</v>
      </c>
      <c r="D5" s="28">
        <v>5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10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84026</v>
      </c>
      <c r="D8" s="20">
        <f t="shared" ref="D8:K8" si="1">SUM(D9:D15)</f>
        <v>77509</v>
      </c>
      <c r="E8" s="20">
        <f t="shared" si="1"/>
        <v>86769</v>
      </c>
      <c r="F8" s="21">
        <f t="shared" si="1"/>
        <v>78276</v>
      </c>
      <c r="G8" s="20">
        <f t="shared" si="1"/>
        <v>78276</v>
      </c>
      <c r="H8" s="22">
        <f t="shared" si="1"/>
        <v>78862</v>
      </c>
      <c r="I8" s="20">
        <f t="shared" si="1"/>
        <v>86290</v>
      </c>
      <c r="J8" s="20">
        <f t="shared" si="1"/>
        <v>92276</v>
      </c>
      <c r="K8" s="20">
        <f t="shared" si="1"/>
        <v>97166.627999999997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84026</v>
      </c>
      <c r="D15" s="36">
        <v>77509</v>
      </c>
      <c r="E15" s="36">
        <v>86769</v>
      </c>
      <c r="F15" s="35">
        <v>78276</v>
      </c>
      <c r="G15" s="36">
        <v>78276</v>
      </c>
      <c r="H15" s="37">
        <v>78862</v>
      </c>
      <c r="I15" s="36">
        <v>86290</v>
      </c>
      <c r="J15" s="36">
        <v>92276</v>
      </c>
      <c r="K15" s="37">
        <v>97166.627999999997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7500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7500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98007</v>
      </c>
      <c r="D26" s="46">
        <f t="shared" ref="D26:K26" si="3">+D4+D8+D16+D24</f>
        <v>85024</v>
      </c>
      <c r="E26" s="46">
        <f t="shared" si="3"/>
        <v>86769</v>
      </c>
      <c r="F26" s="47">
        <f t="shared" si="3"/>
        <v>78276</v>
      </c>
      <c r="G26" s="46">
        <f t="shared" si="3"/>
        <v>78276</v>
      </c>
      <c r="H26" s="48">
        <f t="shared" si="3"/>
        <v>78862</v>
      </c>
      <c r="I26" s="46">
        <f t="shared" si="3"/>
        <v>86290</v>
      </c>
      <c r="J26" s="46">
        <f t="shared" si="3"/>
        <v>92276</v>
      </c>
      <c r="K26" s="46">
        <f t="shared" si="3"/>
        <v>97166.627999999997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164</v>
      </c>
      <c r="F3" s="17" t="s">
        <v>161</v>
      </c>
      <c r="G3" s="17" t="s">
        <v>160</v>
      </c>
      <c r="H3" s="173" t="s">
        <v>166</v>
      </c>
      <c r="I3" s="174"/>
      <c r="J3" s="175"/>
      <c r="K3" s="17" t="s">
        <v>165</v>
      </c>
      <c r="L3" s="17" t="s">
        <v>167</v>
      </c>
      <c r="M3" s="17" t="s">
        <v>168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234</v>
      </c>
      <c r="F9" s="72">
        <f t="shared" ref="F9:M9" si="1">F10+F19</f>
        <v>595</v>
      </c>
      <c r="G9" s="72">
        <f t="shared" si="1"/>
        <v>1825</v>
      </c>
      <c r="H9" s="73">
        <f t="shared" si="1"/>
        <v>347</v>
      </c>
      <c r="I9" s="72">
        <f t="shared" si="1"/>
        <v>347</v>
      </c>
      <c r="J9" s="74">
        <f t="shared" si="1"/>
        <v>347</v>
      </c>
      <c r="K9" s="72">
        <f t="shared" si="1"/>
        <v>376</v>
      </c>
      <c r="L9" s="72">
        <f t="shared" si="1"/>
        <v>393</v>
      </c>
      <c r="M9" s="72">
        <f t="shared" si="1"/>
        <v>413.82899999999995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234</v>
      </c>
      <c r="F10" s="100">
        <f t="shared" ref="F10:M10" si="2">SUM(F11:F13)</f>
        <v>595</v>
      </c>
      <c r="G10" s="100">
        <f t="shared" si="2"/>
        <v>1825</v>
      </c>
      <c r="H10" s="101">
        <f t="shared" si="2"/>
        <v>347</v>
      </c>
      <c r="I10" s="100">
        <f t="shared" si="2"/>
        <v>347</v>
      </c>
      <c r="J10" s="102">
        <f t="shared" si="2"/>
        <v>347</v>
      </c>
      <c r="K10" s="100">
        <f t="shared" si="2"/>
        <v>376</v>
      </c>
      <c r="L10" s="100">
        <f t="shared" si="2"/>
        <v>393</v>
      </c>
      <c r="M10" s="100">
        <f t="shared" si="2"/>
        <v>413.82899999999995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234</v>
      </c>
      <c r="F11" s="79">
        <v>595</v>
      </c>
      <c r="G11" s="79">
        <v>1825</v>
      </c>
      <c r="H11" s="80">
        <v>347</v>
      </c>
      <c r="I11" s="79">
        <v>347</v>
      </c>
      <c r="J11" s="81">
        <v>347</v>
      </c>
      <c r="K11" s="79">
        <v>376</v>
      </c>
      <c r="L11" s="79">
        <v>393</v>
      </c>
      <c r="M11" s="79">
        <v>413.82899999999995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132</v>
      </c>
      <c r="F31" s="131">
        <f t="shared" ref="F31:M31" si="4">SUM(F32:F34)</f>
        <v>10</v>
      </c>
      <c r="G31" s="131">
        <f t="shared" si="4"/>
        <v>0</v>
      </c>
      <c r="H31" s="132">
        <f t="shared" si="4"/>
        <v>309</v>
      </c>
      <c r="I31" s="131">
        <f t="shared" si="4"/>
        <v>0</v>
      </c>
      <c r="J31" s="133">
        <f t="shared" si="4"/>
        <v>0</v>
      </c>
      <c r="K31" s="131">
        <f t="shared" si="4"/>
        <v>329</v>
      </c>
      <c r="L31" s="131">
        <f t="shared" si="4"/>
        <v>344</v>
      </c>
      <c r="M31" s="131">
        <f t="shared" si="4"/>
        <v>362.23199999999997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132</v>
      </c>
      <c r="F32" s="79">
        <v>10</v>
      </c>
      <c r="G32" s="79">
        <v>0</v>
      </c>
      <c r="H32" s="80">
        <v>309</v>
      </c>
      <c r="I32" s="79">
        <v>0</v>
      </c>
      <c r="J32" s="81">
        <v>0</v>
      </c>
      <c r="K32" s="79">
        <v>329</v>
      </c>
      <c r="L32" s="79">
        <v>344</v>
      </c>
      <c r="M32" s="79">
        <v>362.23199999999997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838</v>
      </c>
      <c r="F39" s="72">
        <v>18856</v>
      </c>
      <c r="G39" s="72">
        <v>10876</v>
      </c>
      <c r="H39" s="73">
        <v>3313</v>
      </c>
      <c r="I39" s="72">
        <v>3313</v>
      </c>
      <c r="J39" s="74">
        <v>3313</v>
      </c>
      <c r="K39" s="72">
        <v>3530</v>
      </c>
      <c r="L39" s="72">
        <v>3692</v>
      </c>
      <c r="M39" s="72">
        <v>3887.6759999999999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1204</v>
      </c>
      <c r="F40" s="46">
        <f t="shared" ref="F40:M40" si="6">F4+F9+F21+F29+F31+F36+F39</f>
        <v>19461</v>
      </c>
      <c r="G40" s="46">
        <f t="shared" si="6"/>
        <v>12701</v>
      </c>
      <c r="H40" s="47">
        <f t="shared" si="6"/>
        <v>3969</v>
      </c>
      <c r="I40" s="46">
        <f t="shared" si="6"/>
        <v>3660</v>
      </c>
      <c r="J40" s="48">
        <f t="shared" si="6"/>
        <v>3660</v>
      </c>
      <c r="K40" s="46">
        <f t="shared" si="6"/>
        <v>4235</v>
      </c>
      <c r="L40" s="46">
        <f t="shared" si="6"/>
        <v>4429</v>
      </c>
      <c r="M40" s="46">
        <f t="shared" si="6"/>
        <v>4663.7370000000001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164</v>
      </c>
      <c r="F3" s="17" t="s">
        <v>161</v>
      </c>
      <c r="G3" s="17" t="s">
        <v>160</v>
      </c>
      <c r="H3" s="173" t="s">
        <v>166</v>
      </c>
      <c r="I3" s="174"/>
      <c r="J3" s="175"/>
      <c r="K3" s="17" t="s">
        <v>165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376691</v>
      </c>
      <c r="F4" s="72">
        <f t="shared" ref="F4:M4" si="0">F5+F8+F47</f>
        <v>340952</v>
      </c>
      <c r="G4" s="72">
        <f t="shared" si="0"/>
        <v>362337</v>
      </c>
      <c r="H4" s="73">
        <f t="shared" si="0"/>
        <v>427166</v>
      </c>
      <c r="I4" s="72">
        <f t="shared" si="0"/>
        <v>427309</v>
      </c>
      <c r="J4" s="74">
        <f t="shared" si="0"/>
        <v>427331</v>
      </c>
      <c r="K4" s="72">
        <f t="shared" si="0"/>
        <v>458729</v>
      </c>
      <c r="L4" s="72">
        <f t="shared" si="0"/>
        <v>488130</v>
      </c>
      <c r="M4" s="72">
        <f t="shared" si="0"/>
        <v>521882.8899999999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245651</v>
      </c>
      <c r="F5" s="100">
        <f t="shared" ref="F5:M5" si="1">SUM(F6:F7)</f>
        <v>247082</v>
      </c>
      <c r="G5" s="100">
        <f t="shared" si="1"/>
        <v>298769</v>
      </c>
      <c r="H5" s="101">
        <f t="shared" si="1"/>
        <v>320437</v>
      </c>
      <c r="I5" s="100">
        <f t="shared" si="1"/>
        <v>320580</v>
      </c>
      <c r="J5" s="102">
        <f t="shared" si="1"/>
        <v>320580</v>
      </c>
      <c r="K5" s="100">
        <f t="shared" si="1"/>
        <v>348460</v>
      </c>
      <c r="L5" s="100">
        <f t="shared" si="1"/>
        <v>372402</v>
      </c>
      <c r="M5" s="100">
        <f t="shared" si="1"/>
        <v>393149.30599999992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214647</v>
      </c>
      <c r="F6" s="79">
        <v>213092</v>
      </c>
      <c r="G6" s="79">
        <v>252466</v>
      </c>
      <c r="H6" s="80">
        <v>241327</v>
      </c>
      <c r="I6" s="79">
        <v>241470</v>
      </c>
      <c r="J6" s="81">
        <v>261918</v>
      </c>
      <c r="K6" s="79">
        <v>265538</v>
      </c>
      <c r="L6" s="79">
        <v>314666</v>
      </c>
      <c r="M6" s="79">
        <v>332103.29799999995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31004</v>
      </c>
      <c r="F7" s="93">
        <v>33990</v>
      </c>
      <c r="G7" s="93">
        <v>46303</v>
      </c>
      <c r="H7" s="94">
        <v>79110</v>
      </c>
      <c r="I7" s="93">
        <v>79110</v>
      </c>
      <c r="J7" s="95">
        <v>58662</v>
      </c>
      <c r="K7" s="93">
        <v>82922</v>
      </c>
      <c r="L7" s="93">
        <v>57736</v>
      </c>
      <c r="M7" s="93">
        <v>61046.007999999987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131040</v>
      </c>
      <c r="F8" s="100">
        <f t="shared" ref="F8:M8" si="2">SUM(F9:F46)</f>
        <v>93870</v>
      </c>
      <c r="G8" s="100">
        <f t="shared" si="2"/>
        <v>63568</v>
      </c>
      <c r="H8" s="101">
        <f t="shared" si="2"/>
        <v>106729</v>
      </c>
      <c r="I8" s="100">
        <f t="shared" si="2"/>
        <v>106729</v>
      </c>
      <c r="J8" s="102">
        <f t="shared" si="2"/>
        <v>106751</v>
      </c>
      <c r="K8" s="100">
        <f t="shared" si="2"/>
        <v>110269</v>
      </c>
      <c r="L8" s="100">
        <f t="shared" si="2"/>
        <v>115728</v>
      </c>
      <c r="M8" s="100">
        <f t="shared" si="2"/>
        <v>128733.58399999999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65</v>
      </c>
      <c r="F9" s="79">
        <v>47</v>
      </c>
      <c r="G9" s="79">
        <v>60</v>
      </c>
      <c r="H9" s="80">
        <v>1050</v>
      </c>
      <c r="I9" s="79">
        <v>1030</v>
      </c>
      <c r="J9" s="81">
        <v>1030</v>
      </c>
      <c r="K9" s="79">
        <v>157</v>
      </c>
      <c r="L9" s="79">
        <v>1162</v>
      </c>
      <c r="M9" s="79">
        <v>1223.586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448</v>
      </c>
      <c r="F10" s="86">
        <v>1113</v>
      </c>
      <c r="G10" s="86">
        <v>2482</v>
      </c>
      <c r="H10" s="87">
        <v>3700</v>
      </c>
      <c r="I10" s="86">
        <v>4810</v>
      </c>
      <c r="J10" s="88">
        <v>4810</v>
      </c>
      <c r="K10" s="86">
        <v>4307</v>
      </c>
      <c r="L10" s="86">
        <v>4108</v>
      </c>
      <c r="M10" s="86">
        <v>4325.7240000000002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1583</v>
      </c>
      <c r="F11" s="86">
        <v>1306</v>
      </c>
      <c r="G11" s="86">
        <v>1019</v>
      </c>
      <c r="H11" s="87">
        <v>915</v>
      </c>
      <c r="I11" s="86">
        <v>925</v>
      </c>
      <c r="J11" s="88">
        <v>1461</v>
      </c>
      <c r="K11" s="86">
        <v>1529</v>
      </c>
      <c r="L11" s="86">
        <v>986</v>
      </c>
      <c r="M11" s="86">
        <v>1038.2579999999998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4731</v>
      </c>
      <c r="F12" s="86">
        <v>4244</v>
      </c>
      <c r="G12" s="86">
        <v>193</v>
      </c>
      <c r="H12" s="87">
        <v>6240</v>
      </c>
      <c r="I12" s="86">
        <v>6240</v>
      </c>
      <c r="J12" s="88">
        <v>6240</v>
      </c>
      <c r="K12" s="86">
        <v>6500</v>
      </c>
      <c r="L12" s="86">
        <v>7000</v>
      </c>
      <c r="M12" s="86">
        <v>7871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73</v>
      </c>
      <c r="F13" s="86">
        <v>129</v>
      </c>
      <c r="G13" s="86">
        <v>157</v>
      </c>
      <c r="H13" s="87">
        <v>800</v>
      </c>
      <c r="I13" s="86">
        <v>800</v>
      </c>
      <c r="J13" s="88">
        <v>800</v>
      </c>
      <c r="K13" s="86">
        <v>850</v>
      </c>
      <c r="L13" s="86">
        <v>850</v>
      </c>
      <c r="M13" s="86">
        <v>895.05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297</v>
      </c>
      <c r="F14" s="86">
        <v>777</v>
      </c>
      <c r="G14" s="86">
        <v>1343</v>
      </c>
      <c r="H14" s="87">
        <v>660</v>
      </c>
      <c r="I14" s="86">
        <v>1442</v>
      </c>
      <c r="J14" s="88">
        <v>1601</v>
      </c>
      <c r="K14" s="86">
        <v>739</v>
      </c>
      <c r="L14" s="86">
        <v>741</v>
      </c>
      <c r="M14" s="86">
        <v>780.27299999999991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12984</v>
      </c>
      <c r="F15" s="86">
        <v>19829</v>
      </c>
      <c r="G15" s="86">
        <v>15173</v>
      </c>
      <c r="H15" s="87">
        <v>14500</v>
      </c>
      <c r="I15" s="86">
        <v>14560</v>
      </c>
      <c r="J15" s="88">
        <v>14560</v>
      </c>
      <c r="K15" s="86">
        <v>20500</v>
      </c>
      <c r="L15" s="86">
        <v>14987</v>
      </c>
      <c r="M15" s="86">
        <v>17781.311000000002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107</v>
      </c>
      <c r="F16" s="86">
        <v>867</v>
      </c>
      <c r="G16" s="86">
        <v>2932</v>
      </c>
      <c r="H16" s="87">
        <v>5200</v>
      </c>
      <c r="I16" s="86">
        <v>5200</v>
      </c>
      <c r="J16" s="88">
        <v>5200</v>
      </c>
      <c r="K16" s="86">
        <v>1000</v>
      </c>
      <c r="L16" s="86">
        <v>5700</v>
      </c>
      <c r="M16" s="86">
        <v>6002.0999999999995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8252</v>
      </c>
      <c r="F17" s="86">
        <v>13416</v>
      </c>
      <c r="G17" s="86">
        <v>8535</v>
      </c>
      <c r="H17" s="87">
        <v>14184</v>
      </c>
      <c r="I17" s="86">
        <v>10722</v>
      </c>
      <c r="J17" s="88">
        <v>7267</v>
      </c>
      <c r="K17" s="86">
        <v>12506</v>
      </c>
      <c r="L17" s="86">
        <v>8050</v>
      </c>
      <c r="M17" s="86">
        <v>8476.65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</v>
      </c>
      <c r="F21" s="86">
        <v>1</v>
      </c>
      <c r="G21" s="86">
        <v>8</v>
      </c>
      <c r="H21" s="87">
        <v>1000</v>
      </c>
      <c r="I21" s="86">
        <v>1000</v>
      </c>
      <c r="J21" s="88">
        <v>1000</v>
      </c>
      <c r="K21" s="86">
        <v>200</v>
      </c>
      <c r="L21" s="86">
        <v>5313</v>
      </c>
      <c r="M21" s="86">
        <v>5594.5889999999999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6324</v>
      </c>
      <c r="G22" s="86">
        <v>2020</v>
      </c>
      <c r="H22" s="87">
        <v>200</v>
      </c>
      <c r="I22" s="86">
        <v>201</v>
      </c>
      <c r="J22" s="88">
        <v>2550</v>
      </c>
      <c r="K22" s="86">
        <v>350</v>
      </c>
      <c r="L22" s="86">
        <v>3750</v>
      </c>
      <c r="M22" s="86">
        <v>3948.7499999999995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15942</v>
      </c>
      <c r="F23" s="86">
        <v>1854</v>
      </c>
      <c r="G23" s="86">
        <v>500</v>
      </c>
      <c r="H23" s="87">
        <v>20025</v>
      </c>
      <c r="I23" s="86">
        <v>20245</v>
      </c>
      <c r="J23" s="88">
        <v>20245</v>
      </c>
      <c r="K23" s="86">
        <v>20120</v>
      </c>
      <c r="L23" s="86">
        <v>20025</v>
      </c>
      <c r="M23" s="86">
        <v>20975.325000000001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42</v>
      </c>
      <c r="H24" s="87">
        <v>0</v>
      </c>
      <c r="I24" s="86">
        <v>0</v>
      </c>
      <c r="J24" s="88">
        <v>21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</v>
      </c>
      <c r="F25" s="86">
        <v>0</v>
      </c>
      <c r="G25" s="86">
        <v>0</v>
      </c>
      <c r="H25" s="87">
        <v>9170</v>
      </c>
      <c r="I25" s="86">
        <v>10620</v>
      </c>
      <c r="J25" s="88">
        <v>13087</v>
      </c>
      <c r="K25" s="86">
        <v>11020</v>
      </c>
      <c r="L25" s="86">
        <v>2000</v>
      </c>
      <c r="M25" s="86">
        <v>3589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1863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100</v>
      </c>
      <c r="I27" s="86">
        <v>100</v>
      </c>
      <c r="J27" s="88">
        <v>30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28</v>
      </c>
      <c r="F29" s="86">
        <v>11</v>
      </c>
      <c r="G29" s="86">
        <v>0</v>
      </c>
      <c r="H29" s="87">
        <v>30</v>
      </c>
      <c r="I29" s="86">
        <v>35</v>
      </c>
      <c r="J29" s="88">
        <v>215</v>
      </c>
      <c r="K29" s="86">
        <v>150</v>
      </c>
      <c r="L29" s="86">
        <v>30</v>
      </c>
      <c r="M29" s="86">
        <v>31.589999999999996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10</v>
      </c>
      <c r="H30" s="87">
        <v>15</v>
      </c>
      <c r="I30" s="86">
        <v>15</v>
      </c>
      <c r="J30" s="88">
        <v>15</v>
      </c>
      <c r="K30" s="86">
        <v>15</v>
      </c>
      <c r="L30" s="86">
        <v>15</v>
      </c>
      <c r="M30" s="86">
        <v>15.794999999999998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4</v>
      </c>
      <c r="G32" s="86">
        <v>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1209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1021</v>
      </c>
      <c r="F37" s="86">
        <v>837</v>
      </c>
      <c r="G37" s="86">
        <v>0</v>
      </c>
      <c r="H37" s="87">
        <v>3293</v>
      </c>
      <c r="I37" s="86">
        <v>2893</v>
      </c>
      <c r="J37" s="88">
        <v>2824</v>
      </c>
      <c r="K37" s="86">
        <v>1230</v>
      </c>
      <c r="L37" s="86">
        <v>393</v>
      </c>
      <c r="M37" s="86">
        <v>413.82899999999995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5957</v>
      </c>
      <c r="F38" s="86">
        <v>6005</v>
      </c>
      <c r="G38" s="86">
        <v>4860</v>
      </c>
      <c r="H38" s="87">
        <v>5313</v>
      </c>
      <c r="I38" s="86">
        <v>5315</v>
      </c>
      <c r="J38" s="88">
        <v>4306</v>
      </c>
      <c r="K38" s="86">
        <v>1975</v>
      </c>
      <c r="L38" s="86">
        <v>5668</v>
      </c>
      <c r="M38" s="86">
        <v>6468.4040000000005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35463</v>
      </c>
      <c r="F39" s="86">
        <v>10346</v>
      </c>
      <c r="G39" s="86">
        <v>3865</v>
      </c>
      <c r="H39" s="87">
        <v>6591</v>
      </c>
      <c r="I39" s="86">
        <v>6591</v>
      </c>
      <c r="J39" s="88">
        <v>6651</v>
      </c>
      <c r="K39" s="86">
        <v>6300</v>
      </c>
      <c r="L39" s="86">
        <v>6900</v>
      </c>
      <c r="M39" s="86">
        <v>7765.7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30221</v>
      </c>
      <c r="F40" s="86">
        <v>10747</v>
      </c>
      <c r="G40" s="86">
        <v>2626</v>
      </c>
      <c r="H40" s="87">
        <v>2950</v>
      </c>
      <c r="I40" s="86">
        <v>2950</v>
      </c>
      <c r="J40" s="88">
        <v>3012</v>
      </c>
      <c r="K40" s="86">
        <v>700</v>
      </c>
      <c r="L40" s="86">
        <v>800</v>
      </c>
      <c r="M40" s="86">
        <v>842.4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10540</v>
      </c>
      <c r="F41" s="86">
        <v>137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454</v>
      </c>
      <c r="F42" s="86">
        <v>13973</v>
      </c>
      <c r="G42" s="86">
        <v>13450</v>
      </c>
      <c r="H42" s="87">
        <v>2073</v>
      </c>
      <c r="I42" s="86">
        <v>4975</v>
      </c>
      <c r="J42" s="88">
        <v>5267</v>
      </c>
      <c r="K42" s="86">
        <v>13951</v>
      </c>
      <c r="L42" s="86">
        <v>14202</v>
      </c>
      <c r="M42" s="86">
        <v>16454.705999999998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321</v>
      </c>
      <c r="F43" s="86">
        <v>1178</v>
      </c>
      <c r="G43" s="86">
        <v>1490</v>
      </c>
      <c r="H43" s="87">
        <v>6320</v>
      </c>
      <c r="I43" s="86">
        <v>3020</v>
      </c>
      <c r="J43" s="88">
        <v>1303</v>
      </c>
      <c r="K43" s="86">
        <v>4269</v>
      </c>
      <c r="L43" s="86">
        <v>10093</v>
      </c>
      <c r="M43" s="86">
        <v>11127.929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</v>
      </c>
      <c r="F44" s="86">
        <v>460</v>
      </c>
      <c r="G44" s="86">
        <v>854</v>
      </c>
      <c r="H44" s="87">
        <v>800</v>
      </c>
      <c r="I44" s="86">
        <v>800</v>
      </c>
      <c r="J44" s="88">
        <v>800</v>
      </c>
      <c r="K44" s="86">
        <v>1101</v>
      </c>
      <c r="L44" s="86">
        <v>1355</v>
      </c>
      <c r="M44" s="86">
        <v>1426.8150000000001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521</v>
      </c>
      <c r="F45" s="86">
        <v>265</v>
      </c>
      <c r="G45" s="86">
        <v>739</v>
      </c>
      <c r="H45" s="87">
        <v>1600</v>
      </c>
      <c r="I45" s="86">
        <v>2240</v>
      </c>
      <c r="J45" s="88">
        <v>2456</v>
      </c>
      <c r="K45" s="86">
        <v>800</v>
      </c>
      <c r="L45" s="86">
        <v>1600</v>
      </c>
      <c r="M45" s="86">
        <v>1684.8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141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3918154</v>
      </c>
      <c r="F51" s="72">
        <f t="shared" ref="F51:M51" si="4">F52+F59+F62+F63+F64+F72+F73</f>
        <v>3831990</v>
      </c>
      <c r="G51" s="72">
        <f t="shared" si="4"/>
        <v>4047556</v>
      </c>
      <c r="H51" s="73">
        <f t="shared" si="4"/>
        <v>4178382</v>
      </c>
      <c r="I51" s="72">
        <f t="shared" si="4"/>
        <v>4181382</v>
      </c>
      <c r="J51" s="74">
        <f t="shared" si="4"/>
        <v>4178968</v>
      </c>
      <c r="K51" s="72">
        <f t="shared" si="4"/>
        <v>4497820</v>
      </c>
      <c r="L51" s="72">
        <f t="shared" si="4"/>
        <v>5147762</v>
      </c>
      <c r="M51" s="72">
        <f t="shared" si="4"/>
        <v>5711005.3860000009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282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282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282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3917872</v>
      </c>
      <c r="F73" s="86">
        <f t="shared" ref="F73:M73" si="12">SUM(F74:F75)</f>
        <v>3831990</v>
      </c>
      <c r="G73" s="86">
        <f t="shared" si="12"/>
        <v>4047556</v>
      </c>
      <c r="H73" s="87">
        <f t="shared" si="12"/>
        <v>4178382</v>
      </c>
      <c r="I73" s="86">
        <f t="shared" si="12"/>
        <v>4181382</v>
      </c>
      <c r="J73" s="88">
        <f t="shared" si="12"/>
        <v>4178968</v>
      </c>
      <c r="K73" s="86">
        <f t="shared" si="12"/>
        <v>4497820</v>
      </c>
      <c r="L73" s="86">
        <f t="shared" si="12"/>
        <v>5147762</v>
      </c>
      <c r="M73" s="86">
        <f t="shared" si="12"/>
        <v>5711005.3860000009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3650</v>
      </c>
      <c r="F74" s="79">
        <v>28</v>
      </c>
      <c r="G74" s="79">
        <v>2171</v>
      </c>
      <c r="H74" s="80">
        <v>123</v>
      </c>
      <c r="I74" s="79">
        <v>123</v>
      </c>
      <c r="J74" s="81">
        <v>123</v>
      </c>
      <c r="K74" s="79">
        <v>255</v>
      </c>
      <c r="L74" s="79">
        <v>300</v>
      </c>
      <c r="M74" s="79">
        <v>315.89999999999998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3914222</v>
      </c>
      <c r="F75" s="93">
        <v>3831962</v>
      </c>
      <c r="G75" s="93">
        <v>4045385</v>
      </c>
      <c r="H75" s="94">
        <v>4178259</v>
      </c>
      <c r="I75" s="93">
        <v>4181259</v>
      </c>
      <c r="J75" s="95">
        <v>4178845</v>
      </c>
      <c r="K75" s="93">
        <v>4497565</v>
      </c>
      <c r="L75" s="93">
        <v>5147462</v>
      </c>
      <c r="M75" s="93">
        <v>5710689.4860000005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5598</v>
      </c>
      <c r="F77" s="72">
        <f t="shared" ref="F77:M77" si="13">F78+F81+F84+F85+F86+F87+F88</f>
        <v>13039</v>
      </c>
      <c r="G77" s="72">
        <f t="shared" si="13"/>
        <v>10460</v>
      </c>
      <c r="H77" s="73">
        <f t="shared" si="13"/>
        <v>10950</v>
      </c>
      <c r="I77" s="72">
        <f t="shared" si="13"/>
        <v>10950</v>
      </c>
      <c r="J77" s="74">
        <f t="shared" si="13"/>
        <v>11173</v>
      </c>
      <c r="K77" s="72">
        <f t="shared" si="13"/>
        <v>11552</v>
      </c>
      <c r="L77" s="72">
        <f t="shared" si="13"/>
        <v>12084</v>
      </c>
      <c r="M77" s="72">
        <f t="shared" si="13"/>
        <v>12835.451999999999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5359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5359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5598</v>
      </c>
      <c r="F81" s="86">
        <f t="shared" ref="F81:M81" si="15">SUM(F82:F83)</f>
        <v>9096</v>
      </c>
      <c r="G81" s="86">
        <f t="shared" si="15"/>
        <v>5101</v>
      </c>
      <c r="H81" s="87">
        <f t="shared" si="15"/>
        <v>10950</v>
      </c>
      <c r="I81" s="86">
        <f t="shared" si="15"/>
        <v>10950</v>
      </c>
      <c r="J81" s="88">
        <f t="shared" si="15"/>
        <v>10949</v>
      </c>
      <c r="K81" s="86">
        <f t="shared" si="15"/>
        <v>11552</v>
      </c>
      <c r="L81" s="86">
        <f t="shared" si="15"/>
        <v>12084</v>
      </c>
      <c r="M81" s="86">
        <f t="shared" si="15"/>
        <v>12835.451999999999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5598</v>
      </c>
      <c r="F83" s="93">
        <v>9096</v>
      </c>
      <c r="G83" s="93">
        <v>5101</v>
      </c>
      <c r="H83" s="94">
        <v>10950</v>
      </c>
      <c r="I83" s="93">
        <v>10950</v>
      </c>
      <c r="J83" s="95">
        <v>10949</v>
      </c>
      <c r="K83" s="93">
        <v>11552</v>
      </c>
      <c r="L83" s="93">
        <v>12084</v>
      </c>
      <c r="M83" s="93">
        <v>12835.451999999999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3943</v>
      </c>
      <c r="G88" s="86">
        <v>0</v>
      </c>
      <c r="H88" s="87">
        <v>0</v>
      </c>
      <c r="I88" s="86">
        <v>0</v>
      </c>
      <c r="J88" s="88">
        <v>224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215</v>
      </c>
      <c r="G90" s="72">
        <v>1244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4300443</v>
      </c>
      <c r="F92" s="46">
        <f t="shared" ref="F92:M92" si="16">F4+F51+F77+F90</f>
        <v>4186196</v>
      </c>
      <c r="G92" s="46">
        <f t="shared" si="16"/>
        <v>4421597</v>
      </c>
      <c r="H92" s="47">
        <f t="shared" si="16"/>
        <v>4616498</v>
      </c>
      <c r="I92" s="46">
        <f t="shared" si="16"/>
        <v>4619641</v>
      </c>
      <c r="J92" s="48">
        <f t="shared" si="16"/>
        <v>4617472</v>
      </c>
      <c r="K92" s="46">
        <f t="shared" si="16"/>
        <v>4968101</v>
      </c>
      <c r="L92" s="46">
        <f t="shared" si="16"/>
        <v>5647976</v>
      </c>
      <c r="M92" s="46">
        <f t="shared" si="16"/>
        <v>6245723.7280000001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164</v>
      </c>
      <c r="F3" s="17" t="s">
        <v>161</v>
      </c>
      <c r="G3" s="17" t="s">
        <v>160</v>
      </c>
      <c r="H3" s="173" t="s">
        <v>166</v>
      </c>
      <c r="I3" s="174"/>
      <c r="J3" s="175"/>
      <c r="K3" s="17" t="s">
        <v>165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240359</v>
      </c>
      <c r="F4" s="72">
        <f t="shared" ref="F4:M4" si="0">F5+F8+F47</f>
        <v>230850</v>
      </c>
      <c r="G4" s="72">
        <f t="shared" si="0"/>
        <v>212452</v>
      </c>
      <c r="H4" s="73">
        <f t="shared" si="0"/>
        <v>194856</v>
      </c>
      <c r="I4" s="72">
        <f t="shared" si="0"/>
        <v>197649</v>
      </c>
      <c r="J4" s="74">
        <f t="shared" si="0"/>
        <v>197575</v>
      </c>
      <c r="K4" s="72">
        <f t="shared" si="0"/>
        <v>214357</v>
      </c>
      <c r="L4" s="72">
        <f t="shared" si="0"/>
        <v>275281</v>
      </c>
      <c r="M4" s="72">
        <f t="shared" si="0"/>
        <v>297863.89299999998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131890</v>
      </c>
      <c r="F5" s="100">
        <f t="shared" ref="F5:M5" si="1">SUM(F6:F7)</f>
        <v>151337</v>
      </c>
      <c r="G5" s="100">
        <f t="shared" si="1"/>
        <v>153626</v>
      </c>
      <c r="H5" s="101">
        <f t="shared" si="1"/>
        <v>122764</v>
      </c>
      <c r="I5" s="100">
        <f t="shared" si="1"/>
        <v>122907</v>
      </c>
      <c r="J5" s="102">
        <f t="shared" si="1"/>
        <v>122907</v>
      </c>
      <c r="K5" s="100">
        <f t="shared" si="1"/>
        <v>138173</v>
      </c>
      <c r="L5" s="100">
        <f t="shared" si="1"/>
        <v>196664</v>
      </c>
      <c r="M5" s="100">
        <f t="shared" si="1"/>
        <v>208097.19199999998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115529</v>
      </c>
      <c r="F6" s="79">
        <v>131654</v>
      </c>
      <c r="G6" s="79">
        <v>133380</v>
      </c>
      <c r="H6" s="80">
        <v>96245</v>
      </c>
      <c r="I6" s="79">
        <v>96388</v>
      </c>
      <c r="J6" s="81">
        <v>104226</v>
      </c>
      <c r="K6" s="79">
        <v>109075</v>
      </c>
      <c r="L6" s="79">
        <v>160815</v>
      </c>
      <c r="M6" s="79">
        <v>170098.19499999998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16361</v>
      </c>
      <c r="F7" s="93">
        <v>19683</v>
      </c>
      <c r="G7" s="93">
        <v>20246</v>
      </c>
      <c r="H7" s="94">
        <v>26519</v>
      </c>
      <c r="I7" s="93">
        <v>26519</v>
      </c>
      <c r="J7" s="95">
        <v>18681</v>
      </c>
      <c r="K7" s="93">
        <v>29098</v>
      </c>
      <c r="L7" s="93">
        <v>35849</v>
      </c>
      <c r="M7" s="93">
        <v>37998.996999999996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108469</v>
      </c>
      <c r="F8" s="100">
        <f t="shared" ref="F8:M8" si="2">SUM(F9:F46)</f>
        <v>79513</v>
      </c>
      <c r="G8" s="100">
        <f t="shared" si="2"/>
        <v>58826</v>
      </c>
      <c r="H8" s="101">
        <f t="shared" si="2"/>
        <v>72092</v>
      </c>
      <c r="I8" s="100">
        <f t="shared" si="2"/>
        <v>74742</v>
      </c>
      <c r="J8" s="102">
        <f t="shared" si="2"/>
        <v>74668</v>
      </c>
      <c r="K8" s="100">
        <f t="shared" si="2"/>
        <v>76184</v>
      </c>
      <c r="L8" s="100">
        <f t="shared" si="2"/>
        <v>78617</v>
      </c>
      <c r="M8" s="100">
        <f t="shared" si="2"/>
        <v>89766.701000000001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37</v>
      </c>
      <c r="F9" s="79">
        <v>47</v>
      </c>
      <c r="G9" s="79">
        <v>60</v>
      </c>
      <c r="H9" s="80">
        <v>950</v>
      </c>
      <c r="I9" s="79">
        <v>950</v>
      </c>
      <c r="J9" s="81">
        <v>950</v>
      </c>
      <c r="K9" s="79">
        <v>50</v>
      </c>
      <c r="L9" s="79">
        <v>1055</v>
      </c>
      <c r="M9" s="79">
        <v>1110.915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448</v>
      </c>
      <c r="F10" s="86">
        <v>384</v>
      </c>
      <c r="G10" s="86">
        <v>2430</v>
      </c>
      <c r="H10" s="87">
        <v>3000</v>
      </c>
      <c r="I10" s="86">
        <v>4110</v>
      </c>
      <c r="J10" s="88">
        <v>4110</v>
      </c>
      <c r="K10" s="86">
        <v>3500</v>
      </c>
      <c r="L10" s="86">
        <v>3100</v>
      </c>
      <c r="M10" s="86">
        <v>3264.2999999999997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1570</v>
      </c>
      <c r="F11" s="86">
        <v>1306</v>
      </c>
      <c r="G11" s="86">
        <v>1004</v>
      </c>
      <c r="H11" s="87">
        <v>500</v>
      </c>
      <c r="I11" s="86">
        <v>510</v>
      </c>
      <c r="J11" s="88">
        <v>1042</v>
      </c>
      <c r="K11" s="86">
        <v>1100</v>
      </c>
      <c r="L11" s="86">
        <v>550</v>
      </c>
      <c r="M11" s="86">
        <v>579.15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4731</v>
      </c>
      <c r="F12" s="86">
        <v>4244</v>
      </c>
      <c r="G12" s="86">
        <v>193</v>
      </c>
      <c r="H12" s="87">
        <v>6240</v>
      </c>
      <c r="I12" s="86">
        <v>6240</v>
      </c>
      <c r="J12" s="88">
        <v>6240</v>
      </c>
      <c r="K12" s="86">
        <v>6500</v>
      </c>
      <c r="L12" s="86">
        <v>7000</v>
      </c>
      <c r="M12" s="86">
        <v>7871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73</v>
      </c>
      <c r="F13" s="86">
        <v>129</v>
      </c>
      <c r="G13" s="86">
        <v>157</v>
      </c>
      <c r="H13" s="87">
        <v>800</v>
      </c>
      <c r="I13" s="86">
        <v>800</v>
      </c>
      <c r="J13" s="88">
        <v>800</v>
      </c>
      <c r="K13" s="86">
        <v>850</v>
      </c>
      <c r="L13" s="86">
        <v>850</v>
      </c>
      <c r="M13" s="86">
        <v>895.05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76</v>
      </c>
      <c r="F14" s="86">
        <v>767</v>
      </c>
      <c r="G14" s="86">
        <v>1298</v>
      </c>
      <c r="H14" s="87">
        <v>500</v>
      </c>
      <c r="I14" s="86">
        <v>1282</v>
      </c>
      <c r="J14" s="88">
        <v>1441</v>
      </c>
      <c r="K14" s="86">
        <v>550</v>
      </c>
      <c r="L14" s="86">
        <v>550</v>
      </c>
      <c r="M14" s="86">
        <v>579.15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12968</v>
      </c>
      <c r="F15" s="86">
        <v>19829</v>
      </c>
      <c r="G15" s="86">
        <v>15173</v>
      </c>
      <c r="H15" s="87">
        <v>14000</v>
      </c>
      <c r="I15" s="86">
        <v>14060</v>
      </c>
      <c r="J15" s="88">
        <v>14060</v>
      </c>
      <c r="K15" s="86">
        <v>20000</v>
      </c>
      <c r="L15" s="86">
        <v>14487</v>
      </c>
      <c r="M15" s="86">
        <v>17254.811000000002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107</v>
      </c>
      <c r="F16" s="86">
        <v>867</v>
      </c>
      <c r="G16" s="86">
        <v>2932</v>
      </c>
      <c r="H16" s="87">
        <v>5200</v>
      </c>
      <c r="I16" s="86">
        <v>5200</v>
      </c>
      <c r="J16" s="88">
        <v>5200</v>
      </c>
      <c r="K16" s="86">
        <v>1000</v>
      </c>
      <c r="L16" s="86">
        <v>5700</v>
      </c>
      <c r="M16" s="86">
        <v>6002.0999999999995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7844</v>
      </c>
      <c r="F17" s="86">
        <v>7780</v>
      </c>
      <c r="G17" s="86">
        <v>8535</v>
      </c>
      <c r="H17" s="87">
        <v>8099</v>
      </c>
      <c r="I17" s="86">
        <v>8099</v>
      </c>
      <c r="J17" s="88">
        <v>4644</v>
      </c>
      <c r="K17" s="86">
        <v>8456</v>
      </c>
      <c r="L17" s="86">
        <v>2000</v>
      </c>
      <c r="M17" s="86">
        <v>2106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</v>
      </c>
      <c r="F21" s="86">
        <v>1</v>
      </c>
      <c r="G21" s="86">
        <v>8</v>
      </c>
      <c r="H21" s="87">
        <v>1000</v>
      </c>
      <c r="I21" s="86">
        <v>1000</v>
      </c>
      <c r="J21" s="88">
        <v>1000</v>
      </c>
      <c r="K21" s="86">
        <v>200</v>
      </c>
      <c r="L21" s="86">
        <v>5313</v>
      </c>
      <c r="M21" s="86">
        <v>5594.5889999999999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6324</v>
      </c>
      <c r="G22" s="86">
        <v>2020</v>
      </c>
      <c r="H22" s="87">
        <v>0</v>
      </c>
      <c r="I22" s="86">
        <v>1</v>
      </c>
      <c r="J22" s="88">
        <v>2350</v>
      </c>
      <c r="K22" s="86">
        <v>50</v>
      </c>
      <c r="L22" s="86">
        <v>3350</v>
      </c>
      <c r="M22" s="86">
        <v>3527.5499999999997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15942</v>
      </c>
      <c r="F23" s="86">
        <v>1854</v>
      </c>
      <c r="G23" s="86">
        <v>9</v>
      </c>
      <c r="H23" s="87">
        <v>25</v>
      </c>
      <c r="I23" s="86">
        <v>245</v>
      </c>
      <c r="J23" s="88">
        <v>245</v>
      </c>
      <c r="K23" s="86">
        <v>120</v>
      </c>
      <c r="L23" s="86">
        <v>25</v>
      </c>
      <c r="M23" s="86">
        <v>26.324999999999999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42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</v>
      </c>
      <c r="F25" s="86">
        <v>0</v>
      </c>
      <c r="G25" s="86">
        <v>0</v>
      </c>
      <c r="H25" s="87">
        <v>9170</v>
      </c>
      <c r="I25" s="86">
        <v>10620</v>
      </c>
      <c r="J25" s="88">
        <v>13087</v>
      </c>
      <c r="K25" s="86">
        <v>11020</v>
      </c>
      <c r="L25" s="86">
        <v>2000</v>
      </c>
      <c r="M25" s="86">
        <v>3589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1863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100</v>
      </c>
      <c r="I27" s="86">
        <v>100</v>
      </c>
      <c r="J27" s="88">
        <v>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28</v>
      </c>
      <c r="F29" s="86">
        <v>11</v>
      </c>
      <c r="G29" s="86">
        <v>0</v>
      </c>
      <c r="H29" s="87">
        <v>30</v>
      </c>
      <c r="I29" s="86">
        <v>35</v>
      </c>
      <c r="J29" s="88">
        <v>215</v>
      </c>
      <c r="K29" s="86">
        <v>150</v>
      </c>
      <c r="L29" s="86">
        <v>30</v>
      </c>
      <c r="M29" s="86">
        <v>31.589999999999996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10</v>
      </c>
      <c r="H30" s="87">
        <v>15</v>
      </c>
      <c r="I30" s="86">
        <v>15</v>
      </c>
      <c r="J30" s="88">
        <v>15</v>
      </c>
      <c r="K30" s="86">
        <v>15</v>
      </c>
      <c r="L30" s="86">
        <v>15</v>
      </c>
      <c r="M30" s="86">
        <v>15.794999999999998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4</v>
      </c>
      <c r="G32" s="86">
        <v>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1193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1019</v>
      </c>
      <c r="F37" s="86">
        <v>837</v>
      </c>
      <c r="G37" s="86">
        <v>0</v>
      </c>
      <c r="H37" s="87">
        <v>3265</v>
      </c>
      <c r="I37" s="86">
        <v>2865</v>
      </c>
      <c r="J37" s="88">
        <v>2259</v>
      </c>
      <c r="K37" s="86">
        <v>1192</v>
      </c>
      <c r="L37" s="86">
        <v>350</v>
      </c>
      <c r="M37" s="86">
        <v>368.54999999999995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5293</v>
      </c>
      <c r="F38" s="86">
        <v>5914</v>
      </c>
      <c r="G38" s="86">
        <v>4598</v>
      </c>
      <c r="H38" s="87">
        <v>4442</v>
      </c>
      <c r="I38" s="86">
        <v>4444</v>
      </c>
      <c r="J38" s="88">
        <v>3999</v>
      </c>
      <c r="K38" s="86">
        <v>1000</v>
      </c>
      <c r="L38" s="86">
        <v>4640</v>
      </c>
      <c r="M38" s="86">
        <v>5385.92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14586</v>
      </c>
      <c r="F39" s="86">
        <v>3228</v>
      </c>
      <c r="G39" s="86">
        <v>3461</v>
      </c>
      <c r="H39" s="87">
        <v>4100</v>
      </c>
      <c r="I39" s="86">
        <v>4100</v>
      </c>
      <c r="J39" s="88">
        <v>4100</v>
      </c>
      <c r="K39" s="86">
        <v>3500</v>
      </c>
      <c r="L39" s="86">
        <v>3900</v>
      </c>
      <c r="M39" s="86">
        <v>4606.7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30221</v>
      </c>
      <c r="F40" s="86">
        <v>10747</v>
      </c>
      <c r="G40" s="86">
        <v>2625</v>
      </c>
      <c r="H40" s="87">
        <v>2950</v>
      </c>
      <c r="I40" s="86">
        <v>2950</v>
      </c>
      <c r="J40" s="88">
        <v>3012</v>
      </c>
      <c r="K40" s="86">
        <v>700</v>
      </c>
      <c r="L40" s="86">
        <v>800</v>
      </c>
      <c r="M40" s="86">
        <v>842.4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10540</v>
      </c>
      <c r="F41" s="86">
        <v>137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253</v>
      </c>
      <c r="F42" s="86">
        <v>13200</v>
      </c>
      <c r="G42" s="86">
        <v>10279</v>
      </c>
      <c r="H42" s="87">
        <v>1006</v>
      </c>
      <c r="I42" s="86">
        <v>1446</v>
      </c>
      <c r="J42" s="88">
        <v>1728</v>
      </c>
      <c r="K42" s="86">
        <v>12451</v>
      </c>
      <c r="L42" s="86">
        <v>12502</v>
      </c>
      <c r="M42" s="86">
        <v>14664.606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321</v>
      </c>
      <c r="F43" s="86">
        <v>1178</v>
      </c>
      <c r="G43" s="86">
        <v>1487</v>
      </c>
      <c r="H43" s="87">
        <v>4500</v>
      </c>
      <c r="I43" s="86">
        <v>3000</v>
      </c>
      <c r="J43" s="88">
        <v>1283</v>
      </c>
      <c r="K43" s="86">
        <v>2380</v>
      </c>
      <c r="L43" s="86">
        <v>8200</v>
      </c>
      <c r="M43" s="86">
        <v>9134.6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</v>
      </c>
      <c r="F44" s="86">
        <v>460</v>
      </c>
      <c r="G44" s="86">
        <v>743</v>
      </c>
      <c r="H44" s="87">
        <v>600</v>
      </c>
      <c r="I44" s="86">
        <v>600</v>
      </c>
      <c r="J44" s="88">
        <v>600</v>
      </c>
      <c r="K44" s="86">
        <v>600</v>
      </c>
      <c r="L44" s="86">
        <v>600</v>
      </c>
      <c r="M44" s="86">
        <v>631.79999999999995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521</v>
      </c>
      <c r="F45" s="86">
        <v>265</v>
      </c>
      <c r="G45" s="86">
        <v>568</v>
      </c>
      <c r="H45" s="87">
        <v>1600</v>
      </c>
      <c r="I45" s="86">
        <v>2070</v>
      </c>
      <c r="J45" s="88">
        <v>2286</v>
      </c>
      <c r="K45" s="86">
        <v>800</v>
      </c>
      <c r="L45" s="86">
        <v>1600</v>
      </c>
      <c r="M45" s="86">
        <v>1684.8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3932</v>
      </c>
      <c r="F51" s="72">
        <f t="shared" ref="F51:M51" si="4">F52+F59+F62+F63+F64+F72+F73</f>
        <v>14864</v>
      </c>
      <c r="G51" s="72">
        <f t="shared" si="4"/>
        <v>2171</v>
      </c>
      <c r="H51" s="73">
        <f t="shared" si="4"/>
        <v>123</v>
      </c>
      <c r="I51" s="72">
        <f t="shared" si="4"/>
        <v>123</v>
      </c>
      <c r="J51" s="74">
        <f t="shared" si="4"/>
        <v>123</v>
      </c>
      <c r="K51" s="72">
        <f t="shared" si="4"/>
        <v>255</v>
      </c>
      <c r="L51" s="72">
        <f t="shared" si="4"/>
        <v>300</v>
      </c>
      <c r="M51" s="72">
        <f t="shared" si="4"/>
        <v>315.89999999999998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282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282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282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3650</v>
      </c>
      <c r="F73" s="86">
        <f t="shared" ref="F73:M73" si="12">SUM(F74:F75)</f>
        <v>14864</v>
      </c>
      <c r="G73" s="86">
        <f t="shared" si="12"/>
        <v>2171</v>
      </c>
      <c r="H73" s="87">
        <f t="shared" si="12"/>
        <v>123</v>
      </c>
      <c r="I73" s="86">
        <f t="shared" si="12"/>
        <v>123</v>
      </c>
      <c r="J73" s="88">
        <f t="shared" si="12"/>
        <v>123</v>
      </c>
      <c r="K73" s="86">
        <f t="shared" si="12"/>
        <v>255</v>
      </c>
      <c r="L73" s="86">
        <f t="shared" si="12"/>
        <v>300</v>
      </c>
      <c r="M73" s="86">
        <f t="shared" si="12"/>
        <v>315.89999999999998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3650</v>
      </c>
      <c r="F74" s="79">
        <v>28</v>
      </c>
      <c r="G74" s="79">
        <v>2171</v>
      </c>
      <c r="H74" s="80">
        <v>123</v>
      </c>
      <c r="I74" s="79">
        <v>123</v>
      </c>
      <c r="J74" s="81">
        <v>123</v>
      </c>
      <c r="K74" s="79">
        <v>255</v>
      </c>
      <c r="L74" s="79">
        <v>300</v>
      </c>
      <c r="M74" s="79">
        <v>315.89999999999998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14836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5598</v>
      </c>
      <c r="F77" s="72">
        <f t="shared" ref="F77:M77" si="13">F78+F81+F84+F85+F86+F87+F88</f>
        <v>1596</v>
      </c>
      <c r="G77" s="72">
        <f t="shared" si="13"/>
        <v>5101</v>
      </c>
      <c r="H77" s="73">
        <f t="shared" si="13"/>
        <v>10950</v>
      </c>
      <c r="I77" s="72">
        <f t="shared" si="13"/>
        <v>10950</v>
      </c>
      <c r="J77" s="74">
        <f t="shared" si="13"/>
        <v>11174</v>
      </c>
      <c r="K77" s="72">
        <f t="shared" si="13"/>
        <v>11552</v>
      </c>
      <c r="L77" s="72">
        <f t="shared" si="13"/>
        <v>12084</v>
      </c>
      <c r="M77" s="72">
        <f t="shared" si="13"/>
        <v>12835.451999999999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5598</v>
      </c>
      <c r="F81" s="86">
        <f t="shared" ref="F81:M81" si="15">SUM(F82:F83)</f>
        <v>1596</v>
      </c>
      <c r="G81" s="86">
        <f t="shared" si="15"/>
        <v>5101</v>
      </c>
      <c r="H81" s="87">
        <f t="shared" si="15"/>
        <v>10950</v>
      </c>
      <c r="I81" s="86">
        <f t="shared" si="15"/>
        <v>10950</v>
      </c>
      <c r="J81" s="88">
        <f t="shared" si="15"/>
        <v>10950</v>
      </c>
      <c r="K81" s="86">
        <f t="shared" si="15"/>
        <v>11552</v>
      </c>
      <c r="L81" s="86">
        <f t="shared" si="15"/>
        <v>12084</v>
      </c>
      <c r="M81" s="86">
        <f t="shared" si="15"/>
        <v>12835.451999999999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5598</v>
      </c>
      <c r="F83" s="93">
        <v>1596</v>
      </c>
      <c r="G83" s="93">
        <v>5101</v>
      </c>
      <c r="H83" s="94">
        <v>10950</v>
      </c>
      <c r="I83" s="93">
        <v>10950</v>
      </c>
      <c r="J83" s="95">
        <v>10950</v>
      </c>
      <c r="K83" s="93">
        <v>11552</v>
      </c>
      <c r="L83" s="93">
        <v>12084</v>
      </c>
      <c r="M83" s="93">
        <v>12835.451999999999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224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215</v>
      </c>
      <c r="G90" s="72">
        <v>1244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249889</v>
      </c>
      <c r="F92" s="46">
        <f t="shared" ref="F92:M92" si="16">F4+F51+F77+F90</f>
        <v>247525</v>
      </c>
      <c r="G92" s="46">
        <f t="shared" si="16"/>
        <v>220968</v>
      </c>
      <c r="H92" s="47">
        <f t="shared" si="16"/>
        <v>205929</v>
      </c>
      <c r="I92" s="46">
        <f t="shared" si="16"/>
        <v>208722</v>
      </c>
      <c r="J92" s="48">
        <f t="shared" si="16"/>
        <v>208872</v>
      </c>
      <c r="K92" s="46">
        <f t="shared" si="16"/>
        <v>226164</v>
      </c>
      <c r="L92" s="46">
        <f t="shared" si="16"/>
        <v>287665</v>
      </c>
      <c r="M92" s="46">
        <f t="shared" si="16"/>
        <v>311015.245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164</v>
      </c>
      <c r="F3" s="17" t="s">
        <v>161</v>
      </c>
      <c r="G3" s="17" t="s">
        <v>160</v>
      </c>
      <c r="H3" s="173" t="s">
        <v>166</v>
      </c>
      <c r="I3" s="174"/>
      <c r="J3" s="175"/>
      <c r="K3" s="17" t="s">
        <v>165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8970</v>
      </c>
      <c r="F4" s="72">
        <f t="shared" ref="F4:M4" si="0">F5+F8+F47</f>
        <v>8694</v>
      </c>
      <c r="G4" s="72">
        <f t="shared" si="0"/>
        <v>10821</v>
      </c>
      <c r="H4" s="73">
        <f t="shared" si="0"/>
        <v>11160</v>
      </c>
      <c r="I4" s="72">
        <f t="shared" si="0"/>
        <v>11260</v>
      </c>
      <c r="J4" s="74">
        <f t="shared" si="0"/>
        <v>11350</v>
      </c>
      <c r="K4" s="72">
        <f t="shared" si="0"/>
        <v>12150</v>
      </c>
      <c r="L4" s="72">
        <f t="shared" si="0"/>
        <v>12753</v>
      </c>
      <c r="M4" s="72">
        <f t="shared" si="0"/>
        <v>13428.909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8120</v>
      </c>
      <c r="F5" s="100">
        <f t="shared" ref="F5:M5" si="1">SUM(F6:F7)</f>
        <v>8681</v>
      </c>
      <c r="G5" s="100">
        <f t="shared" si="1"/>
        <v>10759</v>
      </c>
      <c r="H5" s="101">
        <f t="shared" si="1"/>
        <v>11016</v>
      </c>
      <c r="I5" s="100">
        <f t="shared" si="1"/>
        <v>11016</v>
      </c>
      <c r="J5" s="102">
        <f t="shared" si="1"/>
        <v>11016</v>
      </c>
      <c r="K5" s="100">
        <f t="shared" si="1"/>
        <v>11720</v>
      </c>
      <c r="L5" s="100">
        <f t="shared" si="1"/>
        <v>12260</v>
      </c>
      <c r="M5" s="100">
        <f t="shared" si="1"/>
        <v>12909.779999999999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7001</v>
      </c>
      <c r="F6" s="79">
        <v>7586</v>
      </c>
      <c r="G6" s="79">
        <v>8902</v>
      </c>
      <c r="H6" s="80">
        <v>9695</v>
      </c>
      <c r="I6" s="79">
        <v>9695</v>
      </c>
      <c r="J6" s="81">
        <v>9005</v>
      </c>
      <c r="K6" s="79">
        <v>10314</v>
      </c>
      <c r="L6" s="79">
        <v>10789</v>
      </c>
      <c r="M6" s="79">
        <v>11360.816999999999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1119</v>
      </c>
      <c r="F7" s="93">
        <v>1095</v>
      </c>
      <c r="G7" s="93">
        <v>1857</v>
      </c>
      <c r="H7" s="94">
        <v>1321</v>
      </c>
      <c r="I7" s="93">
        <v>1321</v>
      </c>
      <c r="J7" s="95">
        <v>2011</v>
      </c>
      <c r="K7" s="93">
        <v>1406</v>
      </c>
      <c r="L7" s="93">
        <v>1471</v>
      </c>
      <c r="M7" s="93">
        <v>1548.9629999999997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850</v>
      </c>
      <c r="F8" s="100">
        <f t="shared" ref="F8:M8" si="2">SUM(F9:F46)</f>
        <v>13</v>
      </c>
      <c r="G8" s="100">
        <f t="shared" si="2"/>
        <v>62</v>
      </c>
      <c r="H8" s="101">
        <f t="shared" si="2"/>
        <v>144</v>
      </c>
      <c r="I8" s="100">
        <f t="shared" si="2"/>
        <v>244</v>
      </c>
      <c r="J8" s="102">
        <f t="shared" si="2"/>
        <v>334</v>
      </c>
      <c r="K8" s="100">
        <f t="shared" si="2"/>
        <v>430</v>
      </c>
      <c r="L8" s="100">
        <f t="shared" si="2"/>
        <v>493</v>
      </c>
      <c r="M8" s="100">
        <f t="shared" si="2"/>
        <v>519.12899999999991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7</v>
      </c>
      <c r="L9" s="79">
        <v>7</v>
      </c>
      <c r="M9" s="79">
        <v>7.3709999999999996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7</v>
      </c>
      <c r="L10" s="86">
        <v>7</v>
      </c>
      <c r="M10" s="86">
        <v>7.3709999999999996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</v>
      </c>
      <c r="F11" s="86">
        <v>0</v>
      </c>
      <c r="G11" s="86">
        <v>0</v>
      </c>
      <c r="H11" s="87">
        <v>0</v>
      </c>
      <c r="I11" s="86">
        <v>0</v>
      </c>
      <c r="J11" s="88">
        <v>4</v>
      </c>
      <c r="K11" s="86">
        <v>4</v>
      </c>
      <c r="L11" s="86">
        <v>4</v>
      </c>
      <c r="M11" s="86">
        <v>4.2119999999999997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29</v>
      </c>
      <c r="F14" s="86">
        <v>4</v>
      </c>
      <c r="G14" s="86">
        <v>0</v>
      </c>
      <c r="H14" s="87">
        <v>10</v>
      </c>
      <c r="I14" s="86">
        <v>10</v>
      </c>
      <c r="J14" s="88">
        <v>10</v>
      </c>
      <c r="K14" s="86">
        <v>39</v>
      </c>
      <c r="L14" s="86">
        <v>41</v>
      </c>
      <c r="M14" s="86">
        <v>43.172999999999995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408</v>
      </c>
      <c r="F17" s="86">
        <v>0</v>
      </c>
      <c r="G17" s="86">
        <v>0</v>
      </c>
      <c r="H17" s="87">
        <v>35</v>
      </c>
      <c r="I17" s="86">
        <v>35</v>
      </c>
      <c r="J17" s="88">
        <v>35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21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8</v>
      </c>
      <c r="I37" s="86">
        <v>8</v>
      </c>
      <c r="J37" s="88">
        <v>35</v>
      </c>
      <c r="K37" s="86">
        <v>8</v>
      </c>
      <c r="L37" s="86">
        <v>8</v>
      </c>
      <c r="M37" s="86">
        <v>8.4239999999999995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97</v>
      </c>
      <c r="F38" s="86">
        <v>0</v>
      </c>
      <c r="G38" s="86">
        <v>0</v>
      </c>
      <c r="H38" s="87">
        <v>71</v>
      </c>
      <c r="I38" s="86">
        <v>71</v>
      </c>
      <c r="J38" s="88">
        <v>36</v>
      </c>
      <c r="K38" s="86">
        <v>75</v>
      </c>
      <c r="L38" s="86">
        <v>78</v>
      </c>
      <c r="M38" s="86">
        <v>82.134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60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165</v>
      </c>
      <c r="F42" s="86">
        <v>9</v>
      </c>
      <c r="G42" s="86">
        <v>15</v>
      </c>
      <c r="H42" s="87">
        <v>0</v>
      </c>
      <c r="I42" s="86">
        <v>0</v>
      </c>
      <c r="J42" s="88">
        <v>5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20</v>
      </c>
      <c r="I43" s="86">
        <v>20</v>
      </c>
      <c r="J43" s="88">
        <v>20</v>
      </c>
      <c r="K43" s="86">
        <v>89</v>
      </c>
      <c r="L43" s="86">
        <v>93</v>
      </c>
      <c r="M43" s="86">
        <v>97.928999999999988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23</v>
      </c>
      <c r="H44" s="87">
        <v>0</v>
      </c>
      <c r="I44" s="86">
        <v>0</v>
      </c>
      <c r="J44" s="88">
        <v>0</v>
      </c>
      <c r="K44" s="86">
        <v>201</v>
      </c>
      <c r="L44" s="86">
        <v>255</v>
      </c>
      <c r="M44" s="86">
        <v>268.51499999999999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24</v>
      </c>
      <c r="H45" s="87">
        <v>0</v>
      </c>
      <c r="I45" s="86">
        <v>100</v>
      </c>
      <c r="J45" s="88">
        <v>100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141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527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3262</v>
      </c>
      <c r="I51" s="72">
        <f t="shared" si="4"/>
        <v>3262</v>
      </c>
      <c r="J51" s="74">
        <f t="shared" si="4"/>
        <v>3262</v>
      </c>
      <c r="K51" s="72">
        <f t="shared" si="4"/>
        <v>3638</v>
      </c>
      <c r="L51" s="72">
        <f t="shared" si="4"/>
        <v>3805</v>
      </c>
      <c r="M51" s="72">
        <f t="shared" si="4"/>
        <v>4006.665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527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3262</v>
      </c>
      <c r="I73" s="86">
        <f t="shared" si="12"/>
        <v>3262</v>
      </c>
      <c r="J73" s="88">
        <f t="shared" si="12"/>
        <v>3262</v>
      </c>
      <c r="K73" s="86">
        <f t="shared" si="12"/>
        <v>3638</v>
      </c>
      <c r="L73" s="86">
        <f t="shared" si="12"/>
        <v>3805</v>
      </c>
      <c r="M73" s="86">
        <f t="shared" si="12"/>
        <v>4006.665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527</v>
      </c>
      <c r="F75" s="93">
        <v>0</v>
      </c>
      <c r="G75" s="93">
        <v>0</v>
      </c>
      <c r="H75" s="94">
        <v>3262</v>
      </c>
      <c r="I75" s="93">
        <v>3262</v>
      </c>
      <c r="J75" s="95">
        <v>3262</v>
      </c>
      <c r="K75" s="93">
        <v>3638</v>
      </c>
      <c r="L75" s="93">
        <v>3805</v>
      </c>
      <c r="M75" s="93">
        <v>4006.665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9497</v>
      </c>
      <c r="F92" s="46">
        <f t="shared" ref="F92:M92" si="16">F4+F51+F77+F90</f>
        <v>8694</v>
      </c>
      <c r="G92" s="46">
        <f t="shared" si="16"/>
        <v>10821</v>
      </c>
      <c r="H92" s="47">
        <f t="shared" si="16"/>
        <v>14422</v>
      </c>
      <c r="I92" s="46">
        <f t="shared" si="16"/>
        <v>14522</v>
      </c>
      <c r="J92" s="48">
        <f t="shared" si="16"/>
        <v>14612</v>
      </c>
      <c r="K92" s="46">
        <f t="shared" si="16"/>
        <v>15788</v>
      </c>
      <c r="L92" s="46">
        <f t="shared" si="16"/>
        <v>16558</v>
      </c>
      <c r="M92" s="46">
        <f t="shared" si="16"/>
        <v>17435.574000000001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164</v>
      </c>
      <c r="F3" s="17" t="s">
        <v>161</v>
      </c>
      <c r="G3" s="17" t="s">
        <v>160</v>
      </c>
      <c r="H3" s="173" t="s">
        <v>166</v>
      </c>
      <c r="I3" s="174"/>
      <c r="J3" s="175"/>
      <c r="K3" s="17" t="s">
        <v>165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113381</v>
      </c>
      <c r="F4" s="72">
        <f t="shared" ref="F4:M4" si="0">F5+F8+F47</f>
        <v>101393</v>
      </c>
      <c r="G4" s="72">
        <f t="shared" si="0"/>
        <v>139064</v>
      </c>
      <c r="H4" s="73">
        <f t="shared" si="0"/>
        <v>221150</v>
      </c>
      <c r="I4" s="72">
        <f t="shared" si="0"/>
        <v>218400</v>
      </c>
      <c r="J4" s="74">
        <f t="shared" si="0"/>
        <v>218406</v>
      </c>
      <c r="K4" s="72">
        <f t="shared" si="0"/>
        <v>232222</v>
      </c>
      <c r="L4" s="72">
        <f t="shared" si="0"/>
        <v>200096</v>
      </c>
      <c r="M4" s="72">
        <f t="shared" si="0"/>
        <v>210590.08799999999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91660</v>
      </c>
      <c r="F5" s="100">
        <f t="shared" ref="F5:M5" si="1">SUM(F6:F7)</f>
        <v>87059</v>
      </c>
      <c r="G5" s="100">
        <f t="shared" si="1"/>
        <v>134384</v>
      </c>
      <c r="H5" s="101">
        <f t="shared" si="1"/>
        <v>186657</v>
      </c>
      <c r="I5" s="100">
        <f t="shared" si="1"/>
        <v>186657</v>
      </c>
      <c r="J5" s="102">
        <f t="shared" si="1"/>
        <v>186657</v>
      </c>
      <c r="K5" s="100">
        <f t="shared" si="1"/>
        <v>198567</v>
      </c>
      <c r="L5" s="100">
        <f t="shared" si="1"/>
        <v>163478</v>
      </c>
      <c r="M5" s="100">
        <f t="shared" si="1"/>
        <v>172142.334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79792</v>
      </c>
      <c r="F6" s="79">
        <v>73847</v>
      </c>
      <c r="G6" s="79">
        <v>110184</v>
      </c>
      <c r="H6" s="80">
        <v>135387</v>
      </c>
      <c r="I6" s="79">
        <v>135387</v>
      </c>
      <c r="J6" s="81">
        <v>148687</v>
      </c>
      <c r="K6" s="79">
        <v>146149</v>
      </c>
      <c r="L6" s="79">
        <v>143062</v>
      </c>
      <c r="M6" s="79">
        <v>150644.28599999999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11868</v>
      </c>
      <c r="F7" s="93">
        <v>13212</v>
      </c>
      <c r="G7" s="93">
        <v>24200</v>
      </c>
      <c r="H7" s="94">
        <v>51270</v>
      </c>
      <c r="I7" s="93">
        <v>51270</v>
      </c>
      <c r="J7" s="95">
        <v>37970</v>
      </c>
      <c r="K7" s="93">
        <v>52418</v>
      </c>
      <c r="L7" s="93">
        <v>20416</v>
      </c>
      <c r="M7" s="93">
        <v>21498.047999999999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21721</v>
      </c>
      <c r="F8" s="100">
        <f t="shared" ref="F8:M8" si="2">SUM(F9:F46)</f>
        <v>14334</v>
      </c>
      <c r="G8" s="100">
        <f t="shared" si="2"/>
        <v>4680</v>
      </c>
      <c r="H8" s="101">
        <f t="shared" si="2"/>
        <v>34493</v>
      </c>
      <c r="I8" s="100">
        <f t="shared" si="2"/>
        <v>31743</v>
      </c>
      <c r="J8" s="102">
        <f t="shared" si="2"/>
        <v>31749</v>
      </c>
      <c r="K8" s="100">
        <f t="shared" si="2"/>
        <v>33655</v>
      </c>
      <c r="L8" s="100">
        <f t="shared" si="2"/>
        <v>36618</v>
      </c>
      <c r="M8" s="100">
        <f t="shared" si="2"/>
        <v>38447.754000000001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21</v>
      </c>
      <c r="F9" s="79">
        <v>0</v>
      </c>
      <c r="G9" s="79">
        <v>0</v>
      </c>
      <c r="H9" s="80">
        <v>100</v>
      </c>
      <c r="I9" s="79">
        <v>80</v>
      </c>
      <c r="J9" s="81">
        <v>80</v>
      </c>
      <c r="K9" s="79">
        <v>100</v>
      </c>
      <c r="L9" s="79">
        <v>100</v>
      </c>
      <c r="M9" s="79">
        <v>105.3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729</v>
      </c>
      <c r="G10" s="86">
        <v>52</v>
      </c>
      <c r="H10" s="87">
        <v>700</v>
      </c>
      <c r="I10" s="86">
        <v>700</v>
      </c>
      <c r="J10" s="88">
        <v>700</v>
      </c>
      <c r="K10" s="86">
        <v>800</v>
      </c>
      <c r="L10" s="86">
        <v>1001</v>
      </c>
      <c r="M10" s="86">
        <v>1054.0529999999999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</v>
      </c>
      <c r="F11" s="86">
        <v>0</v>
      </c>
      <c r="G11" s="86">
        <v>15</v>
      </c>
      <c r="H11" s="87">
        <v>415</v>
      </c>
      <c r="I11" s="86">
        <v>415</v>
      </c>
      <c r="J11" s="88">
        <v>415</v>
      </c>
      <c r="K11" s="86">
        <v>425</v>
      </c>
      <c r="L11" s="86">
        <v>432</v>
      </c>
      <c r="M11" s="86">
        <v>454.89599999999996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192</v>
      </c>
      <c r="F14" s="86">
        <v>6</v>
      </c>
      <c r="G14" s="86">
        <v>45</v>
      </c>
      <c r="H14" s="87">
        <v>150</v>
      </c>
      <c r="I14" s="86">
        <v>150</v>
      </c>
      <c r="J14" s="88">
        <v>150</v>
      </c>
      <c r="K14" s="86">
        <v>150</v>
      </c>
      <c r="L14" s="86">
        <v>150</v>
      </c>
      <c r="M14" s="86">
        <v>157.94999999999999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</v>
      </c>
      <c r="F15" s="86">
        <v>0</v>
      </c>
      <c r="G15" s="86">
        <v>0</v>
      </c>
      <c r="H15" s="87">
        <v>500</v>
      </c>
      <c r="I15" s="86">
        <v>500</v>
      </c>
      <c r="J15" s="88">
        <v>500</v>
      </c>
      <c r="K15" s="86">
        <v>500</v>
      </c>
      <c r="L15" s="86">
        <v>500</v>
      </c>
      <c r="M15" s="86">
        <v>526.5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5636</v>
      </c>
      <c r="G17" s="86">
        <v>0</v>
      </c>
      <c r="H17" s="87">
        <v>6050</v>
      </c>
      <c r="I17" s="86">
        <v>2588</v>
      </c>
      <c r="J17" s="88">
        <v>2588</v>
      </c>
      <c r="K17" s="86">
        <v>4050</v>
      </c>
      <c r="L17" s="86">
        <v>6050</v>
      </c>
      <c r="M17" s="86">
        <v>6370.65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200</v>
      </c>
      <c r="I22" s="86">
        <v>200</v>
      </c>
      <c r="J22" s="88">
        <v>200</v>
      </c>
      <c r="K22" s="86">
        <v>300</v>
      </c>
      <c r="L22" s="86">
        <v>400</v>
      </c>
      <c r="M22" s="86">
        <v>421.2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491</v>
      </c>
      <c r="H23" s="87">
        <v>20000</v>
      </c>
      <c r="I23" s="86">
        <v>20000</v>
      </c>
      <c r="J23" s="88">
        <v>20000</v>
      </c>
      <c r="K23" s="86">
        <v>20000</v>
      </c>
      <c r="L23" s="86">
        <v>20000</v>
      </c>
      <c r="M23" s="86">
        <v>20949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16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</v>
      </c>
      <c r="F37" s="86">
        <v>0</v>
      </c>
      <c r="G37" s="86">
        <v>0</v>
      </c>
      <c r="H37" s="87">
        <v>20</v>
      </c>
      <c r="I37" s="86">
        <v>20</v>
      </c>
      <c r="J37" s="88">
        <v>530</v>
      </c>
      <c r="K37" s="86">
        <v>30</v>
      </c>
      <c r="L37" s="86">
        <v>35</v>
      </c>
      <c r="M37" s="86">
        <v>36.854999999999997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567</v>
      </c>
      <c r="F38" s="86">
        <v>91</v>
      </c>
      <c r="G38" s="86">
        <v>262</v>
      </c>
      <c r="H38" s="87">
        <v>800</v>
      </c>
      <c r="I38" s="86">
        <v>800</v>
      </c>
      <c r="J38" s="88">
        <v>271</v>
      </c>
      <c r="K38" s="86">
        <v>900</v>
      </c>
      <c r="L38" s="86">
        <v>950</v>
      </c>
      <c r="M38" s="86">
        <v>1000.3499999999999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20877</v>
      </c>
      <c r="F39" s="86">
        <v>7118</v>
      </c>
      <c r="G39" s="86">
        <v>404</v>
      </c>
      <c r="H39" s="87">
        <v>2491</v>
      </c>
      <c r="I39" s="86">
        <v>2491</v>
      </c>
      <c r="J39" s="88">
        <v>2491</v>
      </c>
      <c r="K39" s="86">
        <v>2800</v>
      </c>
      <c r="L39" s="86">
        <v>3000</v>
      </c>
      <c r="M39" s="86">
        <v>3159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1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36</v>
      </c>
      <c r="F42" s="86">
        <v>754</v>
      </c>
      <c r="G42" s="86">
        <v>3156</v>
      </c>
      <c r="H42" s="87">
        <v>1067</v>
      </c>
      <c r="I42" s="86">
        <v>3529</v>
      </c>
      <c r="J42" s="88">
        <v>3534</v>
      </c>
      <c r="K42" s="86">
        <v>1500</v>
      </c>
      <c r="L42" s="86">
        <v>1700</v>
      </c>
      <c r="M42" s="86">
        <v>1790.1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3</v>
      </c>
      <c r="H43" s="87">
        <v>1800</v>
      </c>
      <c r="I43" s="86">
        <v>0</v>
      </c>
      <c r="J43" s="88">
        <v>0</v>
      </c>
      <c r="K43" s="86">
        <v>1800</v>
      </c>
      <c r="L43" s="86">
        <v>1800</v>
      </c>
      <c r="M43" s="86">
        <v>1895.3999999999999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88</v>
      </c>
      <c r="H44" s="87">
        <v>200</v>
      </c>
      <c r="I44" s="86">
        <v>200</v>
      </c>
      <c r="J44" s="88">
        <v>200</v>
      </c>
      <c r="K44" s="86">
        <v>300</v>
      </c>
      <c r="L44" s="86">
        <v>500</v>
      </c>
      <c r="M44" s="86">
        <v>526.5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147</v>
      </c>
      <c r="H45" s="87">
        <v>0</v>
      </c>
      <c r="I45" s="86">
        <v>70</v>
      </c>
      <c r="J45" s="88">
        <v>70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3829669</v>
      </c>
      <c r="F51" s="72">
        <f t="shared" ref="F51:M51" si="4">F52+F59+F62+F63+F64+F72+F73</f>
        <v>3739617</v>
      </c>
      <c r="G51" s="72">
        <f t="shared" si="4"/>
        <v>3958616</v>
      </c>
      <c r="H51" s="73">
        <f t="shared" si="4"/>
        <v>4096721</v>
      </c>
      <c r="I51" s="72">
        <f t="shared" si="4"/>
        <v>4099721</v>
      </c>
      <c r="J51" s="74">
        <f t="shared" si="4"/>
        <v>4096721</v>
      </c>
      <c r="K51" s="72">
        <f t="shared" si="4"/>
        <v>4407637</v>
      </c>
      <c r="L51" s="72">
        <f t="shared" si="4"/>
        <v>5051381</v>
      </c>
      <c r="M51" s="72">
        <f t="shared" si="4"/>
        <v>5609516.1930000009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3829669</v>
      </c>
      <c r="F73" s="86">
        <f t="shared" ref="F73:M73" si="12">SUM(F74:F75)</f>
        <v>3739617</v>
      </c>
      <c r="G73" s="86">
        <f t="shared" si="12"/>
        <v>3958616</v>
      </c>
      <c r="H73" s="87">
        <f t="shared" si="12"/>
        <v>4096721</v>
      </c>
      <c r="I73" s="86">
        <f t="shared" si="12"/>
        <v>4099721</v>
      </c>
      <c r="J73" s="88">
        <f t="shared" si="12"/>
        <v>4096721</v>
      </c>
      <c r="K73" s="86">
        <f t="shared" si="12"/>
        <v>4407637</v>
      </c>
      <c r="L73" s="86">
        <f t="shared" si="12"/>
        <v>5051381</v>
      </c>
      <c r="M73" s="86">
        <f t="shared" si="12"/>
        <v>5609516.1930000009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3829669</v>
      </c>
      <c r="F75" s="93">
        <v>3739617</v>
      </c>
      <c r="G75" s="93">
        <v>3958616</v>
      </c>
      <c r="H75" s="94">
        <v>4096721</v>
      </c>
      <c r="I75" s="93">
        <v>4099721</v>
      </c>
      <c r="J75" s="95">
        <v>4096721</v>
      </c>
      <c r="K75" s="93">
        <v>4407637</v>
      </c>
      <c r="L75" s="93">
        <v>5051381</v>
      </c>
      <c r="M75" s="93">
        <v>5609516.1930000009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3943</v>
      </c>
      <c r="G77" s="72">
        <f t="shared" si="13"/>
        <v>5359</v>
      </c>
      <c r="H77" s="73">
        <f t="shared" si="13"/>
        <v>0</v>
      </c>
      <c r="I77" s="72">
        <f t="shared" si="13"/>
        <v>0</v>
      </c>
      <c r="J77" s="74">
        <f t="shared" si="13"/>
        <v>-1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5359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5359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-1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-1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3943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3943050</v>
      </c>
      <c r="F92" s="46">
        <f t="shared" ref="F92:M92" si="16">F4+F51+F77+F90</f>
        <v>3844953</v>
      </c>
      <c r="G92" s="46">
        <f t="shared" si="16"/>
        <v>4103039</v>
      </c>
      <c r="H92" s="47">
        <f t="shared" si="16"/>
        <v>4317871</v>
      </c>
      <c r="I92" s="46">
        <f t="shared" si="16"/>
        <v>4318121</v>
      </c>
      <c r="J92" s="48">
        <f t="shared" si="16"/>
        <v>4315126</v>
      </c>
      <c r="K92" s="46">
        <f t="shared" si="16"/>
        <v>4639859</v>
      </c>
      <c r="L92" s="46">
        <f t="shared" si="16"/>
        <v>5251477</v>
      </c>
      <c r="M92" s="46">
        <f t="shared" si="16"/>
        <v>5820106.2810000014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164</v>
      </c>
      <c r="F3" s="17" t="s">
        <v>161</v>
      </c>
      <c r="G3" s="17" t="s">
        <v>160</v>
      </c>
      <c r="H3" s="173" t="s">
        <v>166</v>
      </c>
      <c r="I3" s="174"/>
      <c r="J3" s="175"/>
      <c r="K3" s="17" t="s">
        <v>165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13981</v>
      </c>
      <c r="F4" s="72">
        <f t="shared" ref="F4:M4" si="0">F5+F8+F47</f>
        <v>15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13981</v>
      </c>
      <c r="F5" s="100">
        <f t="shared" ref="F5:M5" si="1">SUM(F6:F7)</f>
        <v>5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12325</v>
      </c>
      <c r="F6" s="79">
        <v>5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1656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10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10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84026</v>
      </c>
      <c r="F51" s="72">
        <f t="shared" ref="F51:M51" si="4">F52+F59+F62+F63+F64+F72+F73</f>
        <v>77509</v>
      </c>
      <c r="G51" s="72">
        <f t="shared" si="4"/>
        <v>86769</v>
      </c>
      <c r="H51" s="73">
        <f t="shared" si="4"/>
        <v>78276</v>
      </c>
      <c r="I51" s="72">
        <f t="shared" si="4"/>
        <v>78276</v>
      </c>
      <c r="J51" s="74">
        <f t="shared" si="4"/>
        <v>78862</v>
      </c>
      <c r="K51" s="72">
        <f t="shared" si="4"/>
        <v>86290</v>
      </c>
      <c r="L51" s="72">
        <f t="shared" si="4"/>
        <v>92276</v>
      </c>
      <c r="M51" s="72">
        <f t="shared" si="4"/>
        <v>97166.627999999997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84026</v>
      </c>
      <c r="F73" s="86">
        <f t="shared" ref="F73:M73" si="12">SUM(F74:F75)</f>
        <v>77509</v>
      </c>
      <c r="G73" s="86">
        <f t="shared" si="12"/>
        <v>86769</v>
      </c>
      <c r="H73" s="87">
        <f t="shared" si="12"/>
        <v>78276</v>
      </c>
      <c r="I73" s="86">
        <f t="shared" si="12"/>
        <v>78276</v>
      </c>
      <c r="J73" s="88">
        <f t="shared" si="12"/>
        <v>78862</v>
      </c>
      <c r="K73" s="86">
        <f t="shared" si="12"/>
        <v>86290</v>
      </c>
      <c r="L73" s="86">
        <f t="shared" si="12"/>
        <v>92276</v>
      </c>
      <c r="M73" s="86">
        <f t="shared" si="12"/>
        <v>97166.627999999997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84026</v>
      </c>
      <c r="F75" s="93">
        <v>77509</v>
      </c>
      <c r="G75" s="93">
        <v>86769</v>
      </c>
      <c r="H75" s="94">
        <v>78276</v>
      </c>
      <c r="I75" s="93">
        <v>78276</v>
      </c>
      <c r="J75" s="95">
        <v>78862</v>
      </c>
      <c r="K75" s="93">
        <v>86290</v>
      </c>
      <c r="L75" s="93">
        <v>92276</v>
      </c>
      <c r="M75" s="93">
        <v>97166.627999999997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7500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7500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7500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98007</v>
      </c>
      <c r="F92" s="46">
        <f t="shared" ref="F92:M92" si="16">F4+F51+F77+F90</f>
        <v>85024</v>
      </c>
      <c r="G92" s="46">
        <f t="shared" si="16"/>
        <v>86769</v>
      </c>
      <c r="H92" s="47">
        <f t="shared" si="16"/>
        <v>78276</v>
      </c>
      <c r="I92" s="46">
        <f t="shared" si="16"/>
        <v>78276</v>
      </c>
      <c r="J92" s="48">
        <f t="shared" si="16"/>
        <v>78862</v>
      </c>
      <c r="K92" s="46">
        <f t="shared" si="16"/>
        <v>86290</v>
      </c>
      <c r="L92" s="46">
        <f t="shared" si="16"/>
        <v>92276</v>
      </c>
      <c r="M92" s="46">
        <f t="shared" si="16"/>
        <v>97166.627999999997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2014-05-29T12:58:13Z</dcterms:created>
  <dcterms:modified xsi:type="dcterms:W3CDTF">2014-05-30T08:47:55Z</dcterms:modified>
</cp:coreProperties>
</file>